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975" windowHeight="11775" activeTab="0"/>
  </bookViews>
  <sheets>
    <sheet name="Potrosni sociva" sheetId="1" r:id="rId1"/>
  </sheets>
  <definedNames>
    <definedName name="_xlnm._FilterDatabase" localSheetId="0" hidden="1">'Potrosni sociva'!$A$2:$M$11</definedName>
  </definedNames>
  <calcPr fullCalcOnLoad="1"/>
</workbook>
</file>

<file path=xl/sharedStrings.xml><?xml version="1.0" encoding="utf-8"?>
<sst xmlns="http://schemas.openxmlformats.org/spreadsheetml/2006/main" count="103" uniqueCount="87">
  <si>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</si>
  <si>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</si>
  <si>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</si>
  <si>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</si>
  <si>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</si>
  <si>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</si>
  <si>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</si>
  <si>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</si>
  <si>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</si>
  <si>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</si>
  <si>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</si>
  <si>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</si>
  <si>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</si>
  <si>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</si>
  <si>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</si>
  <si>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</si>
  <si>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</si>
  <si>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</si>
  <si>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</si>
  <si>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</si>
  <si>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</si>
  <si>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</si>
  <si>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</si>
  <si>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</si>
  <si>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</si>
  <si>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</si>
  <si>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</si>
  <si>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</si>
  <si>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</si>
  <si>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Oftal C</t>
  </si>
  <si>
    <t>ZAŠTIĆEN NAZIV PONUĐENOG DOBRA</t>
  </si>
  <si>
    <t>ml</t>
  </si>
  <si>
    <t>Klasičan sektor</t>
  </si>
  <si>
    <t>Dobra</t>
  </si>
  <si>
    <t>Otvoreni</t>
  </si>
  <si>
    <t>Oblikovana po partijama, centralizovana</t>
  </si>
  <si>
    <t>UGOVORENA VREDNOST      (bez PDV-a)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</si>
  <si>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</si>
  <si>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</si>
  <si>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</si>
  <si>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POTROŠNI MATERIJAL ZA UGRADNJU INTRAOKULARNIH SOČIVA</t>
  </si>
  <si>
    <t>Iris retraktori od polypropylena - kukice za mehaničku dilataciju dužice</t>
  </si>
  <si>
    <t>Flexible Iris Retractor</t>
  </si>
  <si>
    <t>ALCON GREISHABER AG</t>
  </si>
  <si>
    <t>ŠIFRA</t>
  </si>
  <si>
    <t>SM150010</t>
  </si>
  <si>
    <t>komad</t>
  </si>
  <si>
    <t>Amicus SRB</t>
  </si>
  <si>
    <t>SM150007</t>
  </si>
  <si>
    <t>Kombinacija Natrijum hijaluronata(од 1,4% -4%)u hondroitin sulfate(од 3%-5%)ili Natrijum hijaluronat oncentracije 3%</t>
  </si>
  <si>
    <t>Abbott Medical Optics Inc.</t>
  </si>
  <si>
    <t>Healon EndoCoat</t>
  </si>
  <si>
    <t>Oktal pharma</t>
  </si>
  <si>
    <t>Natrijum hijaluronat koncentracije1%-1,2%</t>
  </si>
  <si>
    <t>SM150005</t>
  </si>
  <si>
    <t xml:space="preserve">Bio-Hyalur </t>
  </si>
  <si>
    <t>BioTech Ophtalmics Pvt. Ltd</t>
  </si>
  <si>
    <t>Nožić za paracentezu 15 stepeni</t>
  </si>
  <si>
    <t>SM150009</t>
  </si>
  <si>
    <t>72-1501</t>
  </si>
  <si>
    <t>Surgical Specialties Corporation</t>
  </si>
  <si>
    <t>SM150008</t>
  </si>
  <si>
    <t>SM150011</t>
  </si>
  <si>
    <t>Nožić za glavnu inciziju trouglasti sa laserskim markerom ili od austenitnog čelika 2,75mm</t>
  </si>
  <si>
    <t>Balansirani rastvor za oko od 500ml</t>
  </si>
  <si>
    <t>Bausch&amp;Lomb Inc.</t>
  </si>
  <si>
    <t>Balanced Salt Solution-BSS, Model: AQ500P</t>
  </si>
  <si>
    <t>Laseredge Knives, Type: Microsurgical Knife</t>
  </si>
  <si>
    <t>Pharmaswiss</t>
  </si>
  <si>
    <t>SM150006</t>
  </si>
  <si>
    <t>Natrijum hijaluronat koncentracije 1,4%-1,8%</t>
  </si>
  <si>
    <t>Protectalon 1.8%</t>
  </si>
  <si>
    <t>VSY Biotechnology Holandija</t>
  </si>
  <si>
    <t>Phoenix pharma</t>
  </si>
  <si>
    <t>Samolepljivi oftamološki drape sa kolekcionom kesicom 50х60cm, ili veći</t>
  </si>
  <si>
    <t>SM150012</t>
  </si>
  <si>
    <t>Opthalmic drape with single pouch</t>
  </si>
  <si>
    <t>3TEKS, Turska</t>
  </si>
  <si>
    <t>Stiga</t>
  </si>
  <si>
    <t>Potrošni materijal za ugradnju intraokularnih sočiva</t>
  </si>
  <si>
    <t>404-1-110/15-76</t>
  </si>
  <si>
    <t>Partije 1, 2 i 3 - Ekonomski najpovoljija cena Partije 4, 5, 6, 7 i 8 - Najniža ponuđena cena</t>
  </si>
  <si>
    <t>SM150013</t>
  </si>
  <si>
    <t>Ekspanzioni ring dijametra 10 mm ili veći</t>
  </si>
  <si>
    <t>Omni CTR 110 Capsular Tension Ring 11mm</t>
  </si>
  <si>
    <t>OMNI LENS PVT.LTD</t>
  </si>
  <si>
    <t>Optipharm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</si>
</sst>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10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17" borderId="0" applyNumberFormat="0" applyBorder="0" applyAlignment="0" applyProtection="0"/>
    <xf numFmtId="0" fontId="44" fillId="27" borderId="0" applyNumberFormat="0" applyBorder="0" applyAlignment="0" applyProtection="0"/>
    <xf numFmtId="0" fontId="10" fillId="19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33" borderId="0" applyNumberFormat="0" applyBorder="0" applyAlignment="0" applyProtection="0"/>
    <xf numFmtId="0" fontId="44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10" fillId="37" borderId="0" applyNumberFormat="0" applyBorder="0" applyAlignment="0" applyProtection="0"/>
    <xf numFmtId="0" fontId="44" fillId="38" borderId="0" applyNumberFormat="0" applyBorder="0" applyAlignment="0" applyProtection="0"/>
    <xf numFmtId="0" fontId="10" fillId="39" borderId="0" applyNumberFormat="0" applyBorder="0" applyAlignment="0" applyProtection="0"/>
    <xf numFmtId="0" fontId="44" fillId="40" borderId="0" applyNumberFormat="0" applyBorder="0" applyAlignment="0" applyProtection="0"/>
    <xf numFmtId="0" fontId="10" fillId="29" borderId="0" applyNumberFormat="0" applyBorder="0" applyAlignment="0" applyProtection="0"/>
    <xf numFmtId="0" fontId="44" fillId="41" borderId="0" applyNumberFormat="0" applyBorder="0" applyAlignment="0" applyProtection="0"/>
    <xf numFmtId="0" fontId="10" fillId="31" borderId="0" applyNumberFormat="0" applyBorder="0" applyAlignment="0" applyProtection="0"/>
    <xf numFmtId="0" fontId="44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5" borderId="0" applyNumberFormat="0" applyBorder="0" applyAlignment="0" applyProtection="0"/>
    <xf numFmtId="0" fontId="46" fillId="45" borderId="1" applyNumberFormat="0" applyAlignment="0" applyProtection="0"/>
    <xf numFmtId="0" fontId="12" fillId="46" borderId="2" applyNumberFormat="0" applyAlignment="0" applyProtection="0"/>
    <xf numFmtId="0" fontId="47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50" borderId="1" applyNumberFormat="0" applyAlignment="0" applyProtection="0"/>
    <xf numFmtId="0" fontId="19" fillId="13" borderId="2" applyNumberFormat="0" applyAlignment="0" applyProtection="0"/>
    <xf numFmtId="0" fontId="54" fillId="0" borderId="11" applyNumberFormat="0" applyFill="0" applyAlignment="0" applyProtection="0"/>
    <xf numFmtId="0" fontId="20" fillId="0" borderId="12" applyNumberFormat="0" applyFill="0" applyAlignment="0" applyProtection="0"/>
    <xf numFmtId="0" fontId="55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57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1" fillId="0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59" fillId="56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1" fillId="0" borderId="0" xfId="0" applyFont="1" applyAlignment="1">
      <alignment wrapText="1"/>
    </xf>
    <xf numFmtId="4" fontId="62" fillId="0" borderId="19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4" fillId="0" borderId="19" xfId="96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4" fontId="59" fillId="55" borderId="19" xfId="0" applyNumberFormat="1" applyFont="1" applyFill="1" applyBorder="1" applyAlignment="1">
      <alignment horizontal="center" vertical="center" wrapText="1"/>
    </xf>
    <xf numFmtId="0" fontId="2" fillId="57" borderId="19" xfId="96" applyNumberFormat="1" applyFont="1" applyFill="1" applyBorder="1" applyAlignment="1">
      <alignment horizontal="center" vertical="center" wrapText="1"/>
      <protection/>
    </xf>
    <xf numFmtId="0" fontId="61" fillId="57" borderId="19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4" fontId="4" fillId="6" borderId="19" xfId="96" applyNumberFormat="1" applyFont="1" applyFill="1" applyBorder="1" applyAlignment="1">
      <alignment horizontal="center" vertical="center" wrapText="1"/>
      <protection/>
    </xf>
    <xf numFmtId="4" fontId="4" fillId="2" borderId="19" xfId="96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4" fontId="64" fillId="0" borderId="19" xfId="0" applyNumberFormat="1" applyFont="1" applyFill="1" applyBorder="1" applyAlignment="1">
      <alignment horizontal="center" vertical="center" wrapText="1"/>
    </xf>
    <xf numFmtId="4" fontId="59" fillId="0" borderId="20" xfId="0" applyNumberFormat="1" applyFont="1" applyBorder="1" applyAlignment="1">
      <alignment vertical="center" wrapText="1"/>
    </xf>
    <xf numFmtId="4" fontId="59" fillId="0" borderId="21" xfId="0" applyNumberFormat="1" applyFont="1" applyBorder="1" applyAlignment="1">
      <alignment vertical="center" wrapText="1"/>
    </xf>
    <xf numFmtId="4" fontId="59" fillId="0" borderId="22" xfId="0" applyNumberFormat="1" applyFont="1" applyBorder="1" applyAlignment="1">
      <alignment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1" fontId="65" fillId="0" borderId="19" xfId="0" applyNumberFormat="1" applyFont="1" applyBorder="1" applyAlignment="1">
      <alignment horizontal="center" vertical="center" wrapText="1"/>
    </xf>
    <xf numFmtId="3" fontId="59" fillId="0" borderId="20" xfId="0" applyNumberFormat="1" applyFont="1" applyBorder="1" applyAlignment="1">
      <alignment vertical="center" wrapText="1"/>
    </xf>
    <xf numFmtId="3" fontId="59" fillId="0" borderId="22" xfId="0" applyNumberFormat="1" applyFont="1" applyBorder="1" applyAlignment="1">
      <alignment vertical="center" wrapText="1"/>
    </xf>
    <xf numFmtId="3" fontId="59" fillId="0" borderId="21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63" fillId="0" borderId="19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59" fillId="0" borderId="19" xfId="94" applyFont="1" applyBorder="1" applyAlignment="1">
      <alignment horizontal="center" vertical="center"/>
      <protection/>
    </xf>
    <xf numFmtId="0" fontId="0" fillId="0" borderId="19" xfId="94" applyFont="1" applyBorder="1" applyAlignment="1">
      <alignment horizontal="center" vertical="center" wrapText="1"/>
      <protection/>
    </xf>
    <xf numFmtId="0" fontId="0" fillId="0" borderId="27" xfId="94" applyFont="1" applyBorder="1" applyAlignment="1">
      <alignment horizontal="center" vertical="center" wrapText="1"/>
      <protection/>
    </xf>
    <xf numFmtId="0" fontId="63" fillId="0" borderId="19" xfId="94" applyFont="1" applyFill="1" applyBorder="1" applyAlignment="1">
      <alignment horizontal="center" vertical="center" wrapText="1"/>
      <protection/>
    </xf>
    <xf numFmtId="0" fontId="62" fillId="0" borderId="19" xfId="94" applyFont="1" applyBorder="1" applyAlignment="1">
      <alignment horizontal="center" vertical="center"/>
      <protection/>
    </xf>
    <xf numFmtId="0" fontId="62" fillId="0" borderId="28" xfId="94" applyFont="1" applyBorder="1" applyAlignment="1">
      <alignment horizontal="center" vertical="center"/>
      <protection/>
    </xf>
    <xf numFmtId="0" fontId="62" fillId="0" borderId="19" xfId="94" applyFont="1" applyBorder="1" applyAlignment="1">
      <alignment horizontal="center" vertical="center" wrapText="1"/>
      <protection/>
    </xf>
    <xf numFmtId="0" fontId="4" fillId="0" borderId="19" xfId="95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66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" fontId="59" fillId="58" borderId="20" xfId="0" applyNumberFormat="1" applyFont="1" applyFill="1" applyBorder="1" applyAlignment="1">
      <alignment horizontal="center" vertical="center" wrapText="1"/>
    </xf>
    <xf numFmtId="4" fontId="59" fillId="58" borderId="29" xfId="0" applyNumberFormat="1" applyFont="1" applyFill="1" applyBorder="1" applyAlignment="1">
      <alignment horizontal="center" vertical="center" wrapText="1"/>
    </xf>
    <xf numFmtId="4" fontId="59" fillId="58" borderId="30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7.28125" style="0" customWidth="1"/>
    <col min="2" max="2" width="10.28125" style="0" customWidth="1"/>
    <col min="3" max="3" width="36.140625" style="0" customWidth="1"/>
    <col min="4" max="4" width="32.28125" style="0" customWidth="1"/>
    <col min="5" max="5" width="20.00390625" style="0" customWidth="1"/>
    <col min="6" max="6" width="22.140625" style="0" customWidth="1"/>
    <col min="7" max="7" width="23.28125" style="0" customWidth="1"/>
    <col min="8" max="8" width="21.421875" style="0" customWidth="1"/>
    <col min="9" max="9" width="15.28125" style="0" customWidth="1"/>
    <col min="10" max="10" width="18.8515625" style="0" customWidth="1"/>
    <col min="11" max="11" width="25.140625" style="0" customWidth="1"/>
    <col min="12" max="12" width="20.8515625" style="0" customWidth="1"/>
    <col min="13" max="13" width="15.00390625" style="0" customWidth="1"/>
  </cols>
  <sheetData>
    <row r="1" spans="1:13" ht="30" customHeight="1">
      <c r="A1" s="53" t="s">
        <v>40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8.25">
      <c r="A2" s="2" t="s">
        <v>0</v>
      </c>
      <c r="B2" s="2" t="s">
        <v>44</v>
      </c>
      <c r="C2" s="3" t="s">
        <v>3</v>
      </c>
      <c r="D2" s="3" t="s">
        <v>30</v>
      </c>
      <c r="E2" s="12" t="s">
        <v>4</v>
      </c>
      <c r="F2" s="12" t="s">
        <v>2</v>
      </c>
      <c r="G2" s="17" t="s">
        <v>5</v>
      </c>
      <c r="H2" s="17" t="s">
        <v>9</v>
      </c>
      <c r="I2" s="12" t="s">
        <v>6</v>
      </c>
      <c r="J2" s="12" t="s">
        <v>8</v>
      </c>
      <c r="K2" s="12" t="s">
        <v>10</v>
      </c>
      <c r="L2" s="4" t="s">
        <v>1</v>
      </c>
      <c r="M2" s="4" t="s">
        <v>7</v>
      </c>
    </row>
    <row r="3" spans="1:13" ht="30" customHeight="1">
      <c r="A3" s="20">
        <v>1</v>
      </c>
      <c r="B3" s="38" t="s">
        <v>54</v>
      </c>
      <c r="C3" s="23" t="s">
        <v>53</v>
      </c>
      <c r="D3" s="37" t="s">
        <v>55</v>
      </c>
      <c r="E3" s="23" t="s">
        <v>56</v>
      </c>
      <c r="F3" s="40" t="s">
        <v>31</v>
      </c>
      <c r="G3" s="21">
        <v>900</v>
      </c>
      <c r="H3" s="22">
        <v>830</v>
      </c>
      <c r="I3" s="15"/>
      <c r="J3" s="21">
        <f aca="true" t="shared" si="0" ref="J3:J11">G3*I3</f>
        <v>0</v>
      </c>
      <c r="K3" s="22">
        <f aca="true" t="shared" si="1" ref="K3:K11">H3*I3</f>
        <v>0</v>
      </c>
      <c r="L3" s="19" t="s">
        <v>29</v>
      </c>
      <c r="M3" s="1">
        <v>5</v>
      </c>
    </row>
    <row r="4" spans="1:13" ht="30" customHeight="1">
      <c r="A4" s="20">
        <v>2</v>
      </c>
      <c r="B4" s="38" t="s">
        <v>69</v>
      </c>
      <c r="C4" s="23" t="s">
        <v>70</v>
      </c>
      <c r="D4" s="37" t="s">
        <v>71</v>
      </c>
      <c r="E4" s="37" t="s">
        <v>72</v>
      </c>
      <c r="F4" s="37" t="s">
        <v>31</v>
      </c>
      <c r="G4" s="21">
        <v>1130</v>
      </c>
      <c r="H4" s="22">
        <v>1027</v>
      </c>
      <c r="I4" s="15"/>
      <c r="J4" s="21">
        <f t="shared" si="0"/>
        <v>0</v>
      </c>
      <c r="K4" s="22">
        <f t="shared" si="1"/>
        <v>0</v>
      </c>
      <c r="L4" s="19" t="s">
        <v>73</v>
      </c>
      <c r="M4" s="1">
        <v>4</v>
      </c>
    </row>
    <row r="5" spans="1:13" ht="49.5" customHeight="1">
      <c r="A5" s="20">
        <v>3</v>
      </c>
      <c r="B5" s="38" t="s">
        <v>48</v>
      </c>
      <c r="C5" s="23" t="s">
        <v>49</v>
      </c>
      <c r="D5" s="37" t="s">
        <v>51</v>
      </c>
      <c r="E5" s="37" t="s">
        <v>50</v>
      </c>
      <c r="F5" s="37" t="s">
        <v>31</v>
      </c>
      <c r="G5" s="21">
        <v>2400</v>
      </c>
      <c r="H5" s="22">
        <v>2170</v>
      </c>
      <c r="I5" s="15"/>
      <c r="J5" s="21">
        <f t="shared" si="0"/>
        <v>0</v>
      </c>
      <c r="K5" s="22">
        <f t="shared" si="1"/>
        <v>0</v>
      </c>
      <c r="L5" s="19" t="s">
        <v>52</v>
      </c>
      <c r="M5" s="1">
        <v>3</v>
      </c>
    </row>
    <row r="6" spans="1:13" ht="42.75" customHeight="1">
      <c r="A6" s="20">
        <v>4</v>
      </c>
      <c r="B6" s="44" t="s">
        <v>61</v>
      </c>
      <c r="C6" s="45" t="s">
        <v>63</v>
      </c>
      <c r="D6" s="47" t="s">
        <v>67</v>
      </c>
      <c r="E6" s="47" t="s">
        <v>65</v>
      </c>
      <c r="F6" s="47" t="s">
        <v>46</v>
      </c>
      <c r="G6" s="21">
        <v>419</v>
      </c>
      <c r="H6" s="22">
        <v>407</v>
      </c>
      <c r="I6" s="15"/>
      <c r="J6" s="21">
        <f t="shared" si="0"/>
        <v>0</v>
      </c>
      <c r="K6" s="22">
        <f t="shared" si="1"/>
        <v>0</v>
      </c>
      <c r="L6" s="19" t="s">
        <v>68</v>
      </c>
      <c r="M6" s="1">
        <v>5</v>
      </c>
    </row>
    <row r="7" spans="1:13" ht="29.25" customHeight="1">
      <c r="A7" s="20">
        <v>5</v>
      </c>
      <c r="B7" s="38" t="s">
        <v>58</v>
      </c>
      <c r="C7" s="41" t="s">
        <v>57</v>
      </c>
      <c r="D7" s="42" t="s">
        <v>59</v>
      </c>
      <c r="E7" s="23" t="s">
        <v>60</v>
      </c>
      <c r="F7" s="43" t="s">
        <v>46</v>
      </c>
      <c r="G7" s="21">
        <v>313</v>
      </c>
      <c r="H7" s="22">
        <v>295</v>
      </c>
      <c r="I7" s="15"/>
      <c r="J7" s="21">
        <f t="shared" si="0"/>
        <v>0</v>
      </c>
      <c r="K7" s="22">
        <f t="shared" si="1"/>
        <v>0</v>
      </c>
      <c r="L7" s="19" t="s">
        <v>29</v>
      </c>
      <c r="M7" s="1">
        <v>6</v>
      </c>
    </row>
    <row r="8" spans="1:13" ht="32.25" customHeight="1">
      <c r="A8" s="20">
        <v>6</v>
      </c>
      <c r="B8" s="39" t="s">
        <v>45</v>
      </c>
      <c r="C8" s="23" t="s">
        <v>41</v>
      </c>
      <c r="D8" s="37" t="s">
        <v>42</v>
      </c>
      <c r="E8" s="37" t="s">
        <v>43</v>
      </c>
      <c r="F8" s="18" t="s">
        <v>46</v>
      </c>
      <c r="G8" s="21">
        <v>1650</v>
      </c>
      <c r="H8" s="22">
        <v>914</v>
      </c>
      <c r="I8" s="15"/>
      <c r="J8" s="21">
        <f t="shared" si="0"/>
        <v>0</v>
      </c>
      <c r="K8" s="22">
        <f t="shared" si="1"/>
        <v>0</v>
      </c>
      <c r="L8" s="19" t="s">
        <v>47</v>
      </c>
      <c r="M8" s="1">
        <v>2</v>
      </c>
    </row>
    <row r="9" spans="1:13" ht="30.75" customHeight="1">
      <c r="A9" s="20">
        <v>7</v>
      </c>
      <c r="B9" s="44" t="s">
        <v>62</v>
      </c>
      <c r="C9" s="46" t="s">
        <v>64</v>
      </c>
      <c r="D9" s="50" t="s">
        <v>66</v>
      </c>
      <c r="E9" s="48" t="s">
        <v>65</v>
      </c>
      <c r="F9" s="49" t="s">
        <v>46</v>
      </c>
      <c r="G9" s="21">
        <v>420</v>
      </c>
      <c r="H9" s="22">
        <v>420</v>
      </c>
      <c r="I9" s="15"/>
      <c r="J9" s="21">
        <f t="shared" si="0"/>
        <v>0</v>
      </c>
      <c r="K9" s="22">
        <f t="shared" si="1"/>
        <v>0</v>
      </c>
      <c r="L9" s="19" t="s">
        <v>68</v>
      </c>
      <c r="M9" s="1">
        <v>3</v>
      </c>
    </row>
    <row r="10" spans="1:13" ht="30.75" customHeight="1">
      <c r="A10" s="20">
        <v>8</v>
      </c>
      <c r="B10" s="38" t="s">
        <v>75</v>
      </c>
      <c r="C10" s="23" t="s">
        <v>74</v>
      </c>
      <c r="D10" s="23" t="s">
        <v>76</v>
      </c>
      <c r="E10" s="37" t="s">
        <v>77</v>
      </c>
      <c r="F10" s="37" t="s">
        <v>46</v>
      </c>
      <c r="G10" s="21">
        <v>152.46</v>
      </c>
      <c r="H10" s="22">
        <v>149.36</v>
      </c>
      <c r="I10" s="15"/>
      <c r="J10" s="21">
        <f t="shared" si="0"/>
        <v>0</v>
      </c>
      <c r="K10" s="22">
        <f t="shared" si="1"/>
        <v>0</v>
      </c>
      <c r="L10" s="19" t="s">
        <v>78</v>
      </c>
      <c r="M10" s="1">
        <v>2</v>
      </c>
    </row>
    <row r="11" spans="1:13" ht="25.5">
      <c r="A11" s="20">
        <v>9</v>
      </c>
      <c r="B11" s="38" t="s">
        <v>82</v>
      </c>
      <c r="C11" s="51" t="s">
        <v>83</v>
      </c>
      <c r="D11" s="23" t="s">
        <v>84</v>
      </c>
      <c r="E11" s="52" t="s">
        <v>85</v>
      </c>
      <c r="F11" s="37" t="s">
        <v>46</v>
      </c>
      <c r="G11" s="21">
        <v>2686</v>
      </c>
      <c r="H11" s="22">
        <v>2685</v>
      </c>
      <c r="I11" s="15"/>
      <c r="J11" s="21">
        <f t="shared" si="0"/>
        <v>0</v>
      </c>
      <c r="K11" s="22">
        <f t="shared" si="1"/>
        <v>0</v>
      </c>
      <c r="L11" s="19" t="s">
        <v>86</v>
      </c>
      <c r="M11" s="1">
        <v>3</v>
      </c>
    </row>
    <row r="12" spans="1:13" ht="13.5" thickBot="1">
      <c r="A12" s="9"/>
      <c r="B12" s="9"/>
      <c r="C12" s="9"/>
      <c r="D12" s="9"/>
      <c r="E12" s="9"/>
      <c r="F12" s="9"/>
      <c r="G12" s="9"/>
      <c r="H12" s="9"/>
      <c r="I12" s="10"/>
      <c r="J12" s="11"/>
      <c r="K12" s="11"/>
      <c r="L12" s="5"/>
      <c r="M12" s="5"/>
    </row>
    <row r="13" spans="1:13" ht="24.75" thickBot="1">
      <c r="A13" s="9"/>
      <c r="B13" s="9"/>
      <c r="C13" s="6"/>
      <c r="D13" s="7"/>
      <c r="E13" s="7"/>
      <c r="F13" s="9"/>
      <c r="G13" s="9"/>
      <c r="H13" s="9"/>
      <c r="I13" s="10"/>
      <c r="J13" s="28" t="s">
        <v>8</v>
      </c>
      <c r="K13" s="29" t="s">
        <v>36</v>
      </c>
      <c r="L13" s="30" t="s">
        <v>11</v>
      </c>
      <c r="M13" s="31"/>
    </row>
    <row r="14" spans="1:13" ht="26.25" thickBot="1">
      <c r="A14" s="5"/>
      <c r="B14" s="5"/>
      <c r="C14" s="12" t="s">
        <v>12</v>
      </c>
      <c r="D14" s="8" t="s">
        <v>80</v>
      </c>
      <c r="E14" s="7"/>
      <c r="F14" s="12" t="s">
        <v>22</v>
      </c>
      <c r="G14" s="24" t="s">
        <v>37</v>
      </c>
      <c r="H14" s="7"/>
      <c r="I14" s="7"/>
      <c r="J14" s="25">
        <f>SUBTOTAL(9,J3:J11)</f>
        <v>0</v>
      </c>
      <c r="K14" s="27">
        <f>SUBTOTAL(9,K3:K11)</f>
        <v>0</v>
      </c>
      <c r="L14" s="26">
        <f>K14*1.1</f>
        <v>0</v>
      </c>
      <c r="M14" s="5"/>
    </row>
    <row r="15" spans="1:13" ht="13.5" thickBot="1">
      <c r="A15" s="5"/>
      <c r="B15" s="5"/>
      <c r="C15" s="7"/>
      <c r="D15" s="7"/>
      <c r="E15" s="7"/>
      <c r="F15" s="7"/>
      <c r="G15" s="7"/>
      <c r="H15" s="7"/>
      <c r="I15" s="7"/>
      <c r="J15" s="55" t="s">
        <v>21</v>
      </c>
      <c r="K15" s="56"/>
      <c r="L15" s="57"/>
      <c r="M15" s="5"/>
    </row>
    <row r="16" spans="1:13" ht="26.25" thickBot="1">
      <c r="A16" s="5"/>
      <c r="B16" s="5"/>
      <c r="C16" s="12" t="s">
        <v>13</v>
      </c>
      <c r="D16" s="13" t="s">
        <v>35</v>
      </c>
      <c r="E16" s="7"/>
      <c r="F16" s="12" t="s">
        <v>23</v>
      </c>
      <c r="G16" s="24" t="s">
        <v>38</v>
      </c>
      <c r="H16" s="7"/>
      <c r="I16" s="7"/>
      <c r="J16" s="33">
        <f>J14/1000</f>
        <v>0</v>
      </c>
      <c r="K16" s="34">
        <f>K14/1000</f>
        <v>0</v>
      </c>
      <c r="L16" s="35">
        <f>L14/1000</f>
        <v>0</v>
      </c>
      <c r="M16" s="5"/>
    </row>
    <row r="17" spans="1:13" ht="12.75">
      <c r="A17" s="5"/>
      <c r="B17" s="5"/>
      <c r="C17" s="7"/>
      <c r="D17" s="7"/>
      <c r="E17" s="7"/>
      <c r="F17" s="7"/>
      <c r="G17" s="7"/>
      <c r="H17" s="7"/>
      <c r="I17" s="7"/>
      <c r="J17" s="7"/>
      <c r="K17" s="7"/>
      <c r="L17" s="5"/>
      <c r="M17" s="5"/>
    </row>
    <row r="18" spans="1:13" ht="25.5">
      <c r="A18" s="5"/>
      <c r="B18" s="5"/>
      <c r="C18" s="12" t="s">
        <v>15</v>
      </c>
      <c r="D18" s="13" t="s">
        <v>34</v>
      </c>
      <c r="E18" s="7"/>
      <c r="F18" s="12" t="s">
        <v>24</v>
      </c>
      <c r="G18" s="24" t="s">
        <v>38</v>
      </c>
      <c r="H18" s="7"/>
      <c r="I18" s="7"/>
      <c r="J18" s="7"/>
      <c r="K18" s="7"/>
      <c r="L18" s="5"/>
      <c r="M18" s="5"/>
    </row>
    <row r="19" spans="1:13" ht="12.75">
      <c r="A19" s="5"/>
      <c r="B19" s="5"/>
      <c r="C19" s="7"/>
      <c r="D19" s="7"/>
      <c r="E19" s="7"/>
      <c r="F19" s="7"/>
      <c r="G19" s="7"/>
      <c r="H19" s="7"/>
      <c r="I19" s="7"/>
      <c r="J19" s="7"/>
      <c r="K19" s="7"/>
      <c r="L19" s="5"/>
      <c r="M19" s="5"/>
    </row>
    <row r="20" spans="1:13" ht="25.5">
      <c r="A20" s="5"/>
      <c r="B20" s="5"/>
      <c r="C20" s="12" t="s">
        <v>14</v>
      </c>
      <c r="D20" s="13" t="s">
        <v>33</v>
      </c>
      <c r="E20" s="7"/>
      <c r="F20" s="12" t="s">
        <v>26</v>
      </c>
      <c r="G20" s="24" t="s">
        <v>38</v>
      </c>
      <c r="H20" s="7"/>
      <c r="I20" s="7"/>
      <c r="J20" s="12" t="s">
        <v>19</v>
      </c>
      <c r="K20" s="32">
        <f>SUBTOTAL(101,M3:M11)</f>
        <v>3.6666666666666665</v>
      </c>
      <c r="L20" s="5"/>
      <c r="M20" s="5"/>
    </row>
    <row r="21" spans="1:13" ht="12.75">
      <c r="A21" s="5"/>
      <c r="B21" s="5"/>
      <c r="C21" s="7"/>
      <c r="D21" s="7"/>
      <c r="E21" s="7"/>
      <c r="F21" s="7"/>
      <c r="G21" s="7"/>
      <c r="H21" s="7"/>
      <c r="I21" s="7"/>
      <c r="J21" s="7"/>
      <c r="K21" s="7"/>
      <c r="L21" s="5"/>
      <c r="M21" s="5"/>
    </row>
    <row r="22" spans="1:13" ht="48">
      <c r="A22" s="5"/>
      <c r="B22" s="5"/>
      <c r="C22" s="12" t="s">
        <v>16</v>
      </c>
      <c r="D22" s="8" t="s">
        <v>32</v>
      </c>
      <c r="E22" s="7"/>
      <c r="F22" s="12" t="s">
        <v>25</v>
      </c>
      <c r="G22" s="24" t="s">
        <v>38</v>
      </c>
      <c r="H22" s="7"/>
      <c r="I22" s="16"/>
      <c r="J22" s="12" t="s">
        <v>20</v>
      </c>
      <c r="K22" s="13" t="s">
        <v>81</v>
      </c>
      <c r="L22" s="5"/>
      <c r="M22" s="5"/>
    </row>
    <row r="23" spans="1:13" ht="12.75">
      <c r="A23" s="5"/>
      <c r="B23" s="5"/>
      <c r="C23" s="7"/>
      <c r="D23" s="7"/>
      <c r="E23" s="7"/>
      <c r="F23" s="7"/>
      <c r="G23" s="7"/>
      <c r="H23" s="7"/>
      <c r="I23" s="7"/>
      <c r="J23" s="7"/>
      <c r="K23" s="7"/>
      <c r="L23" s="5"/>
      <c r="M23" s="5"/>
    </row>
    <row r="24" spans="1:13" ht="25.5">
      <c r="A24" s="5"/>
      <c r="B24" s="5"/>
      <c r="C24" s="12" t="s">
        <v>17</v>
      </c>
      <c r="D24" s="23" t="s">
        <v>79</v>
      </c>
      <c r="E24" s="7"/>
      <c r="F24" s="12" t="s">
        <v>27</v>
      </c>
      <c r="G24" s="24" t="s">
        <v>38</v>
      </c>
      <c r="H24" s="7"/>
      <c r="I24" s="7"/>
      <c r="J24" s="7"/>
      <c r="K24" s="7"/>
      <c r="L24" s="5"/>
      <c r="M24" s="5"/>
    </row>
    <row r="25" spans="1:13" ht="12.75">
      <c r="A25" s="5"/>
      <c r="B25" s="5"/>
      <c r="C25" s="7"/>
      <c r="D25" s="7"/>
      <c r="E25" s="7"/>
      <c r="F25" s="7"/>
      <c r="G25" s="7"/>
      <c r="H25" s="7"/>
      <c r="I25" s="7"/>
      <c r="J25" s="7"/>
      <c r="K25" s="7"/>
      <c r="L25" s="5"/>
      <c r="M25" s="5"/>
    </row>
    <row r="26" spans="1:13" ht="25.5">
      <c r="A26" s="5"/>
      <c r="B26" s="5"/>
      <c r="C26" s="12" t="s">
        <v>18</v>
      </c>
      <c r="D26" s="14">
        <v>33662100</v>
      </c>
      <c r="E26" s="7"/>
      <c r="F26" s="12" t="s">
        <v>28</v>
      </c>
      <c r="G26" s="24" t="s">
        <v>38</v>
      </c>
      <c r="H26" s="7"/>
      <c r="I26" s="7"/>
      <c r="J26" s="7"/>
      <c r="K26" s="7"/>
      <c r="L26" s="5"/>
      <c r="M26" s="5"/>
    </row>
    <row r="27" spans="1:13" ht="12.75">
      <c r="A27" s="5"/>
      <c r="B27" s="5"/>
      <c r="C27" s="6"/>
      <c r="D27" s="7"/>
      <c r="E27" s="7"/>
      <c r="F27" s="7"/>
      <c r="G27" s="7"/>
      <c r="H27" s="7"/>
      <c r="I27" s="7"/>
      <c r="J27" s="7"/>
      <c r="K27" s="7"/>
      <c r="L27" s="5"/>
      <c r="M27" s="5"/>
    </row>
    <row r="28" spans="1:13" ht="12.75">
      <c r="A28" s="5"/>
      <c r="B28" s="5"/>
      <c r="C28" s="6"/>
      <c r="D28" s="7"/>
      <c r="E28" s="7"/>
      <c r="F28" s="7"/>
      <c r="G28" s="7"/>
      <c r="H28" s="7"/>
      <c r="I28" s="7"/>
      <c r="J28" s="7"/>
      <c r="K28" s="7"/>
      <c r="L28" s="5"/>
      <c r="M28" s="5"/>
    </row>
    <row r="29" spans="1:13" ht="14.25">
      <c r="A29" s="5"/>
      <c r="B29" s="5"/>
      <c r="C29" s="36" t="s">
        <v>39</v>
      </c>
      <c r="D29" s="7"/>
      <c r="E29" s="7"/>
      <c r="F29" s="7"/>
      <c r="G29" s="7"/>
      <c r="H29" s="7"/>
      <c r="I29" s="7"/>
      <c r="J29" s="7"/>
      <c r="K29" s="7"/>
      <c r="L29" s="5"/>
      <c r="M29" s="5"/>
    </row>
  </sheetData>
  <sheetProtection/>
  <autoFilter ref="A2:M11"/>
  <mergeCells count="2">
    <mergeCell ref="A1:M1"/>
    <mergeCell ref="J15:L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2016-03-15T07:15:27Z</dcterms:modified>
  <cp:category/>
  <cp:version/>
  <cp:contentType/>
  <cp:contentStatus/>
</cp:coreProperties>
</file>