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50" windowHeight="7140" activeTab="0"/>
  </bookViews>
  <sheets>
    <sheet name="Dijamed d.o.o.  - specifikacija" sheetId="1" r:id="rId1"/>
    <sheet name="Dijamed d.o.o.- Obrazac KVI" sheetId="2" r:id="rId2"/>
  </sheets>
  <definedNames>
    <definedName name="_xlnm.Print_Area" localSheetId="0">'Dijamed d.o.o.  - specifikacija'!$A$1:$L$13</definedName>
    <definedName name="_xlnm.Print_Area" localSheetId="1">'Dijamed d.o.o.- Obrazac KVI'!$A$1:$G$22</definedName>
  </definedNames>
  <calcPr fullCalcOnLoad="1"/>
</workbook>
</file>

<file path=xl/sharedStrings.xml><?xml version="1.0" encoding="utf-8"?>
<sst xmlns="http://schemas.openxmlformats.org/spreadsheetml/2006/main" count="72" uniqueCount="64">
  <si>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</si>
  <si>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</si>
  <si>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</si>
  <si>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</si>
  <si>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</si>
  <si>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</si>
  <si>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</si>
  <si>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</si>
  <si>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</si>
  <si>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</si>
  <si>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</si>
  <si>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</si>
  <si>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</si>
  <si>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</si>
  <si>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</si>
  <si>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</si>
  <si>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</si>
  <si>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</si>
  <si>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</si>
  <si>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</si>
  <si>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</si>
  <si>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</si>
  <si>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</si>
  <si>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</si>
  <si>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</si>
  <si>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</si>
  <si>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</si>
  <si>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</si>
  <si>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</si>
  <si>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</si>
  <si>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УКУПНА ВРЕДНОСТ БЕЗ ПДВ-а:</t>
  </si>
  <si>
    <t>УКУПНА ВРЕДНОСТ СА ПДВ-ом</t>
  </si>
  <si>
    <t>Шифра предметног добра</t>
  </si>
  <si>
    <t>Партија</t>
  </si>
  <si>
    <t>Обликована по партијама, централизована, оквирни споразум</t>
  </si>
  <si>
    <t xml:space="preserve">Заштићени назив понуђеног добра </t>
  </si>
  <si>
    <t xml:space="preserve"> Каталошки број понуђеног добра</t>
  </si>
  <si>
    <t>404-1-110/17-10</t>
  </si>
  <si>
    <t>Графтова и ендоваскуларних графтова са пратећим специфичним потрошним материјалом, који је неопходан за његову имплантацију</t>
  </si>
  <si>
    <t>Назив добављача: Dijamed d.o.o.</t>
  </si>
  <si>
    <t>Dijamed d.o.o.</t>
  </si>
  <si>
    <t>1.</t>
  </si>
  <si>
    <t>Импрегнирани тубуларни полиестер (Dacron®) графтови промера 24 и 22 мм</t>
  </si>
  <si>
    <t>GR170001</t>
  </si>
  <si>
    <t>InterGard Woven Vascular Prosthesis, Tip: Straight</t>
  </si>
  <si>
    <t>IGW0022-60,         IGW0024-60</t>
  </si>
  <si>
    <t>InterVascular SAS</t>
  </si>
  <si>
    <t>4.</t>
  </si>
  <si>
    <t>Импрегнирани полиестер (Dacron®) графтови обложени сребро-ацетатом – Триаксијални, промера 8 мм</t>
  </si>
  <si>
    <t>GR170004</t>
  </si>
  <si>
    <t>InterGard Silver Antimicrobial Collagen Coated Vascular Prosthesis, Tip: Knitted, Model:Axillo-bifemoral</t>
  </si>
  <si>
    <t>IGKAX0808RS60/30S</t>
  </si>
  <si>
    <t>5.</t>
  </si>
  <si>
    <t>Импрегнирани полиестер (Dacron®) графтови обложени сребро-ацетатом –  Бифуркациони, промера 16x8 i 14x7 мм</t>
  </si>
  <si>
    <t>GR170005</t>
  </si>
  <si>
    <t>InterGard Silver Antimicrobial Collagen Coated Vascular Prosthesis, Tip: Knitted, Model:Bifurcated</t>
  </si>
  <si>
    <t>IGK1407S,     IGK1608S</t>
  </si>
  <si>
    <t>13.</t>
  </si>
  <si>
    <t>Импрегнирани тубуларни полиестер (Dacron®) графтови обложени сребро-ацетатом промера 8 и 6 мм</t>
  </si>
  <si>
    <t>GR170010</t>
  </si>
  <si>
    <t>InterGard Silver Antimicrobial Collagen Coated Vascular Prosthesis, Tip: Knitted, Model:Straight</t>
  </si>
  <si>
    <t>IGK0006-70S,    IGK0008-70S</t>
  </si>
  <si>
    <t>ПРИЛОГ 1 УГОВОРА - СПЕЦИФИКАЦИЈА МАТЕРИЈАЛА СА ЦЕНАМА</t>
  </si>
  <si>
    <t>ИЗНОС ПДВ-а од 10%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</si>
</sst>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8" fillId="13" borderId="2" applyNumberFormat="0" applyAlignment="0" applyProtection="0"/>
    <xf numFmtId="0" fontId="54" fillId="0" borderId="11" applyNumberFormat="0" applyFill="0" applyAlignment="0" applyProtection="0"/>
    <xf numFmtId="0" fontId="19" fillId="0" borderId="12" applyNumberFormat="0" applyFill="0" applyAlignment="0" applyProtection="0"/>
    <xf numFmtId="0" fontId="55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2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60" fillId="0" borderId="19" xfId="0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58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5" borderId="19" xfId="96" applyFont="1" applyFill="1" applyBorder="1" applyAlignment="1">
      <alignment horizontal="center" vertical="center" wrapText="1"/>
      <protection/>
    </xf>
    <xf numFmtId="4" fontId="61" fillId="0" borderId="19" xfId="96" applyNumberFormat="1" applyFont="1" applyFill="1" applyBorder="1" applyAlignment="1">
      <alignment horizontal="center" vertical="center" wrapText="1"/>
      <protection/>
    </xf>
    <xf numFmtId="0" fontId="5" fillId="55" borderId="20" xfId="96" applyFont="1" applyFill="1" applyBorder="1" applyAlignment="1">
      <alignment horizontal="center" vertical="center" wrapText="1"/>
      <protection/>
    </xf>
    <xf numFmtId="0" fontId="5" fillId="55" borderId="21" xfId="96" applyFont="1" applyFill="1" applyBorder="1" applyAlignment="1">
      <alignment horizontal="center" vertical="center" wrapText="1"/>
      <protection/>
    </xf>
    <xf numFmtId="0" fontId="5" fillId="55" borderId="22" xfId="96" applyFont="1" applyFill="1" applyBorder="1" applyAlignment="1">
      <alignment horizontal="center" vertical="center" wrapText="1"/>
      <protection/>
    </xf>
    <xf numFmtId="0" fontId="62" fillId="0" borderId="0" xfId="96" applyFont="1" applyAlignment="1">
      <alignment wrapText="1"/>
      <protection/>
    </xf>
    <xf numFmtId="0" fontId="60" fillId="0" borderId="0" xfId="96" applyFont="1" applyAlignment="1">
      <alignment wrapText="1"/>
      <protection/>
    </xf>
    <xf numFmtId="4" fontId="58" fillId="0" borderId="20" xfId="96" applyNumberFormat="1" applyFont="1" applyBorder="1" applyAlignment="1">
      <alignment vertical="center" wrapText="1"/>
      <protection/>
    </xf>
    <xf numFmtId="0" fontId="60" fillId="0" borderId="19" xfId="96" applyFont="1" applyBorder="1" applyAlignment="1">
      <alignment horizontal="center" vertical="center" wrapText="1"/>
      <protection/>
    </xf>
    <xf numFmtId="3" fontId="58" fillId="0" borderId="23" xfId="96" applyNumberFormat="1" applyFont="1" applyBorder="1" applyAlignment="1">
      <alignment vertical="center" wrapText="1"/>
      <protection/>
    </xf>
    <xf numFmtId="3" fontId="58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5" borderId="19" xfId="96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0" fillId="56" borderId="0" xfId="0" applyFill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58" fillId="0" borderId="19" xfId="96" applyFont="1" applyBorder="1" applyAlignment="1">
      <alignment horizontal="center" wrapText="1"/>
      <protection/>
    </xf>
    <xf numFmtId="4" fontId="0" fillId="56" borderId="0" xfId="0" applyNumberFormat="1" applyFill="1" applyAlignment="1">
      <alignment horizontal="center" vertical="center" wrapText="1"/>
    </xf>
    <xf numFmtId="4" fontId="60" fillId="56" borderId="19" xfId="0" applyNumberFormat="1" applyFont="1" applyFill="1" applyBorder="1" applyAlignment="1">
      <alignment horizontal="center" vertical="center" wrapText="1"/>
    </xf>
    <xf numFmtId="4" fontId="63" fillId="56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0" fillId="0" borderId="19" xfId="0" applyFont="1" applyFill="1" applyBorder="1" applyAlignment="1">
      <alignment horizontal="center" vertical="center" wrapText="1"/>
    </xf>
    <xf numFmtId="4" fontId="60" fillId="0" borderId="19" xfId="0" applyNumberFormat="1" applyFont="1" applyFill="1" applyBorder="1" applyAlignment="1">
      <alignment horizontal="center" vertical="center" wrapText="1"/>
    </xf>
    <xf numFmtId="0" fontId="3" fillId="0" borderId="19" xfId="98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0" fillId="56" borderId="0" xfId="0" applyNumberFormat="1" applyFill="1" applyAlignment="1">
      <alignment/>
    </xf>
    <xf numFmtId="0" fontId="60" fillId="56" borderId="25" xfId="0" applyFont="1" applyFill="1" applyBorder="1" applyAlignment="1">
      <alignment horizontal="center" vertical="center" wrapText="1"/>
    </xf>
    <xf numFmtId="4" fontId="60" fillId="56" borderId="26" xfId="0" applyNumberFormat="1" applyFont="1" applyFill="1" applyBorder="1" applyAlignment="1">
      <alignment horizontal="center" vertical="center" wrapText="1"/>
    </xf>
    <xf numFmtId="4" fontId="63" fillId="57" borderId="27" xfId="0" applyNumberFormat="1" applyFont="1" applyFill="1" applyBorder="1" applyAlignment="1">
      <alignment horizontal="center" vertical="center"/>
    </xf>
    <xf numFmtId="4" fontId="63" fillId="56" borderId="28" xfId="0" applyNumberFormat="1" applyFont="1" applyFill="1" applyBorder="1" applyAlignment="1">
      <alignment horizontal="center" vertical="center" wrapText="1"/>
    </xf>
    <xf numFmtId="4" fontId="60" fillId="56" borderId="29" xfId="0" applyNumberFormat="1" applyFont="1" applyFill="1" applyBorder="1" applyAlignment="1">
      <alignment horizontal="center" vertical="center" wrapText="1"/>
    </xf>
    <xf numFmtId="4" fontId="60" fillId="0" borderId="3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vertical="center"/>
    </xf>
    <xf numFmtId="4" fontId="60" fillId="56" borderId="31" xfId="0" applyNumberFormat="1" applyFont="1" applyFill="1" applyBorder="1" applyAlignment="1">
      <alignment horizontal="center" vertical="center" wrapText="1"/>
    </xf>
    <xf numFmtId="4" fontId="63" fillId="55" borderId="3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55" borderId="34" xfId="0" applyFill="1" applyBorder="1" applyAlignment="1">
      <alignment horizontal="center" vertical="center" wrapText="1"/>
    </xf>
    <xf numFmtId="0" fontId="60" fillId="57" borderId="31" xfId="0" applyFont="1" applyFill="1" applyBorder="1" applyAlignment="1">
      <alignment horizontal="center" vertical="center" wrapText="1"/>
    </xf>
    <xf numFmtId="0" fontId="3" fillId="57" borderId="31" xfId="98" applyNumberFormat="1" applyFont="1" applyFill="1" applyBorder="1" applyAlignment="1">
      <alignment horizontal="center" vertical="center" wrapText="1"/>
      <protection/>
    </xf>
    <xf numFmtId="4" fontId="60" fillId="57" borderId="35" xfId="0" applyNumberFormat="1" applyFont="1" applyFill="1" applyBorder="1" applyAlignment="1">
      <alignment horizontal="center" vertical="center" wrapText="1"/>
    </xf>
    <xf numFmtId="4" fontId="63" fillId="57" borderId="36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3" fillId="0" borderId="26" xfId="98" applyNumberFormat="1" applyFont="1" applyFill="1" applyBorder="1" applyAlignment="1">
      <alignment horizontal="center" vertical="center" wrapText="1"/>
      <protection/>
    </xf>
    <xf numFmtId="4" fontId="60" fillId="0" borderId="26" xfId="0" applyNumberFormat="1" applyFont="1" applyFill="1" applyBorder="1" applyAlignment="1">
      <alignment horizontal="center" vertical="center" wrapText="1"/>
    </xf>
    <xf numFmtId="4" fontId="60" fillId="0" borderId="27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3" fillId="0" borderId="28" xfId="98" applyNumberFormat="1" applyFont="1" applyFill="1" applyBorder="1" applyAlignment="1">
      <alignment horizontal="center" vertical="center" wrapText="1"/>
      <protection/>
    </xf>
    <xf numFmtId="4" fontId="60" fillId="56" borderId="28" xfId="0" applyNumberFormat="1" applyFont="1" applyFill="1" applyBorder="1" applyAlignment="1">
      <alignment horizontal="center" vertical="center" wrapText="1"/>
    </xf>
    <xf numFmtId="4" fontId="60" fillId="0" borderId="28" xfId="0" applyNumberFormat="1" applyFont="1" applyFill="1" applyBorder="1" applyAlignment="1">
      <alignment horizontal="center" vertical="center" wrapText="1"/>
    </xf>
    <xf numFmtId="4" fontId="60" fillId="0" borderId="32" xfId="0" applyNumberFormat="1" applyFont="1" applyFill="1" applyBorder="1" applyAlignment="1">
      <alignment horizontal="center" vertical="center" wrapText="1"/>
    </xf>
    <xf numFmtId="0" fontId="60" fillId="57" borderId="39" xfId="0" applyFont="1" applyFill="1" applyBorder="1" applyAlignment="1">
      <alignment horizontal="right" vertical="center" wrapText="1"/>
    </xf>
    <xf numFmtId="0" fontId="60" fillId="57" borderId="40" xfId="0" applyFont="1" applyFill="1" applyBorder="1" applyAlignment="1">
      <alignment horizontal="right" vertical="center" wrapText="1"/>
    </xf>
    <xf numFmtId="0" fontId="60" fillId="57" borderId="41" xfId="0" applyFont="1" applyFill="1" applyBorder="1" applyAlignment="1">
      <alignment horizontal="right" vertical="center" wrapText="1"/>
    </xf>
    <xf numFmtId="0" fontId="61" fillId="57" borderId="42" xfId="0" applyFont="1" applyFill="1" applyBorder="1" applyAlignment="1">
      <alignment horizontal="right" vertical="center" wrapText="1"/>
    </xf>
    <xf numFmtId="0" fontId="61" fillId="57" borderId="43" xfId="0" applyFont="1" applyFill="1" applyBorder="1" applyAlignment="1">
      <alignment horizontal="right" vertical="center" wrapText="1"/>
    </xf>
    <xf numFmtId="0" fontId="61" fillId="57" borderId="25" xfId="0" applyFont="1" applyFill="1" applyBorder="1" applyAlignment="1">
      <alignment horizontal="right" vertical="center" wrapText="1"/>
    </xf>
    <xf numFmtId="0" fontId="63" fillId="57" borderId="44" xfId="0" applyFont="1" applyFill="1" applyBorder="1" applyAlignment="1">
      <alignment horizontal="right" vertical="center" wrapText="1"/>
    </xf>
    <xf numFmtId="0" fontId="63" fillId="57" borderId="45" xfId="0" applyFont="1" applyFill="1" applyBorder="1" applyAlignment="1">
      <alignment horizontal="right" vertical="center" wrapText="1"/>
    </xf>
    <xf numFmtId="0" fontId="63" fillId="57" borderId="46" xfId="0" applyFont="1" applyFill="1" applyBorder="1" applyAlignment="1">
      <alignment horizontal="right" vertical="center" wrapText="1"/>
    </xf>
    <xf numFmtId="0" fontId="58" fillId="0" borderId="0" xfId="0" applyFont="1" applyAlignment="1">
      <alignment horizontal="center"/>
    </xf>
    <xf numFmtId="4" fontId="58" fillId="58" borderId="23" xfId="96" applyNumberFormat="1" applyFont="1" applyFill="1" applyBorder="1" applyAlignment="1">
      <alignment horizontal="center" vertical="center" wrapText="1"/>
      <protection/>
    </xf>
    <xf numFmtId="4" fontId="58" fillId="58" borderId="47" xfId="96" applyNumberFormat="1" applyFont="1" applyFill="1" applyBorder="1" applyAlignment="1">
      <alignment horizontal="center" vertical="center" wrapText="1"/>
      <protection/>
    </xf>
    <xf numFmtId="4" fontId="58" fillId="58" borderId="48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E5">
      <selection activeCell="H7" sqref="H7:H10"/>
    </sheetView>
  </sheetViews>
  <sheetFormatPr defaultColWidth="9.140625" defaultRowHeight="12.75"/>
  <cols>
    <col min="1" max="1" width="10.57421875" style="0" customWidth="1"/>
    <col min="2" max="2" width="26.57421875" style="0" customWidth="1"/>
    <col min="3" max="3" width="11.7109375" style="38" customWidth="1"/>
    <col min="4" max="4" width="32.421875" style="0" customWidth="1"/>
    <col min="5" max="5" width="29.140625" style="0" customWidth="1"/>
    <col min="6" max="6" width="14.7109375" style="0" customWidth="1"/>
    <col min="7" max="8" width="12.28125" style="0" customWidth="1"/>
    <col min="9" max="9" width="13.421875" style="30" hidden="1" customWidth="1"/>
    <col min="10" max="10" width="15.140625" style="0" customWidth="1"/>
    <col min="11" max="11" width="15.8515625" style="22" hidden="1" customWidth="1"/>
    <col min="12" max="12" width="18.7109375" style="29" customWidth="1"/>
    <col min="13" max="13" width="9.57421875" style="18" hidden="1" customWidth="1"/>
    <col min="14" max="14" width="9.140625" style="0" customWidth="1"/>
    <col min="15" max="16" width="11.7109375" style="29" customWidth="1"/>
    <col min="17" max="17" width="9.140625" style="0" customWidth="1"/>
  </cols>
  <sheetData>
    <row r="1" spans="1:12" ht="12.75">
      <c r="A1" s="68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6" ht="12.75">
      <c r="A3" s="68" t="s">
        <v>39</v>
      </c>
      <c r="B3" s="68"/>
      <c r="C3" s="68"/>
      <c r="D3" s="37"/>
      <c r="E3" s="37"/>
      <c r="F3" s="37"/>
    </row>
    <row r="4" spans="1:5" ht="12.75">
      <c r="A4" s="37"/>
      <c r="B4" s="37"/>
      <c r="C4" s="37"/>
      <c r="D4" s="37"/>
      <c r="E4" s="25"/>
    </row>
    <row r="5" ht="13.5" thickBot="1"/>
    <row r="6" spans="1:13" ht="48" customHeight="1" thickBot="1">
      <c r="A6" s="43" t="s">
        <v>33</v>
      </c>
      <c r="B6" s="44" t="s">
        <v>0</v>
      </c>
      <c r="C6" s="44" t="s">
        <v>32</v>
      </c>
      <c r="D6" s="44" t="s">
        <v>35</v>
      </c>
      <c r="E6" s="44" t="s">
        <v>36</v>
      </c>
      <c r="F6" s="44" t="s">
        <v>2</v>
      </c>
      <c r="G6" s="45" t="s">
        <v>3</v>
      </c>
      <c r="H6" s="44" t="s">
        <v>4</v>
      </c>
      <c r="I6" s="40" t="s">
        <v>5</v>
      </c>
      <c r="J6" s="44" t="s">
        <v>6</v>
      </c>
      <c r="K6" s="40" t="s">
        <v>7</v>
      </c>
      <c r="L6" s="46" t="s">
        <v>1</v>
      </c>
      <c r="M6" s="31" t="s">
        <v>20</v>
      </c>
    </row>
    <row r="7" spans="1:13" ht="48" customHeight="1">
      <c r="A7" s="48" t="s">
        <v>41</v>
      </c>
      <c r="B7" s="49" t="s">
        <v>42</v>
      </c>
      <c r="C7" s="49" t="s">
        <v>43</v>
      </c>
      <c r="D7" s="49" t="s">
        <v>44</v>
      </c>
      <c r="E7" s="49" t="s">
        <v>45</v>
      </c>
      <c r="F7" s="49" t="s">
        <v>46</v>
      </c>
      <c r="G7" s="50" t="s">
        <v>29</v>
      </c>
      <c r="H7" s="49"/>
      <c r="I7" s="32">
        <v>21000</v>
      </c>
      <c r="J7" s="51">
        <v>18500</v>
      </c>
      <c r="K7" s="32">
        <f>H7*I7</f>
        <v>0</v>
      </c>
      <c r="L7" s="36">
        <f>J7*H7</f>
        <v>0</v>
      </c>
      <c r="M7" s="31">
        <v>4</v>
      </c>
    </row>
    <row r="8" spans="1:13" ht="48">
      <c r="A8" s="42" t="s">
        <v>47</v>
      </c>
      <c r="B8" s="26" t="s">
        <v>48</v>
      </c>
      <c r="C8" s="26" t="s">
        <v>49</v>
      </c>
      <c r="D8" s="26" t="s">
        <v>50</v>
      </c>
      <c r="E8" s="26" t="s">
        <v>51</v>
      </c>
      <c r="F8" s="26" t="s">
        <v>46</v>
      </c>
      <c r="G8" s="28" t="s">
        <v>29</v>
      </c>
      <c r="H8" s="26"/>
      <c r="I8" s="23">
        <v>83000</v>
      </c>
      <c r="J8" s="27">
        <v>83000</v>
      </c>
      <c r="K8" s="23">
        <f>H8*I8</f>
        <v>0</v>
      </c>
      <c r="L8" s="52">
        <f>J8*H8</f>
        <v>0</v>
      </c>
      <c r="M8" s="31">
        <v>1</v>
      </c>
    </row>
    <row r="9" spans="1:13" ht="60">
      <c r="A9" s="42" t="s">
        <v>52</v>
      </c>
      <c r="B9" s="26" t="s">
        <v>53</v>
      </c>
      <c r="C9" s="26" t="s">
        <v>54</v>
      </c>
      <c r="D9" s="26" t="s">
        <v>55</v>
      </c>
      <c r="E9" s="26" t="s">
        <v>56</v>
      </c>
      <c r="F9" s="26" t="s">
        <v>46</v>
      </c>
      <c r="G9" s="28" t="s">
        <v>29</v>
      </c>
      <c r="H9" s="26"/>
      <c r="I9" s="23">
        <v>39500</v>
      </c>
      <c r="J9" s="27">
        <v>39500</v>
      </c>
      <c r="K9" s="23">
        <f>H9*I9</f>
        <v>0</v>
      </c>
      <c r="L9" s="52">
        <f>J9*H9</f>
        <v>0</v>
      </c>
      <c r="M9" s="31">
        <v>1</v>
      </c>
    </row>
    <row r="10" spans="1:13" ht="48.75" thickBot="1">
      <c r="A10" s="53" t="s">
        <v>57</v>
      </c>
      <c r="B10" s="54" t="s">
        <v>58</v>
      </c>
      <c r="C10" s="54" t="s">
        <v>59</v>
      </c>
      <c r="D10" s="54" t="s">
        <v>60</v>
      </c>
      <c r="E10" s="54" t="s">
        <v>61</v>
      </c>
      <c r="F10" s="54" t="s">
        <v>46</v>
      </c>
      <c r="G10" s="55" t="s">
        <v>29</v>
      </c>
      <c r="H10" s="54"/>
      <c r="I10" s="56">
        <v>40000</v>
      </c>
      <c r="J10" s="57">
        <v>40000</v>
      </c>
      <c r="K10" s="56">
        <f>H10*I10</f>
        <v>0</v>
      </c>
      <c r="L10" s="58">
        <f>J10*H10</f>
        <v>0</v>
      </c>
      <c r="M10" s="31">
        <v>1</v>
      </c>
    </row>
    <row r="11" spans="1:13" ht="21.75" customHeight="1">
      <c r="A11" s="59" t="s">
        <v>30</v>
      </c>
      <c r="B11" s="60"/>
      <c r="C11" s="60"/>
      <c r="D11" s="60"/>
      <c r="E11" s="60"/>
      <c r="F11" s="60"/>
      <c r="G11" s="60"/>
      <c r="H11" s="60"/>
      <c r="I11" s="60"/>
      <c r="J11" s="61"/>
      <c r="K11" s="35">
        <f>SUM(K7:K10)</f>
        <v>0</v>
      </c>
      <c r="L11" s="47">
        <f>SUM(L7:L10)</f>
        <v>0</v>
      </c>
      <c r="M11" s="19"/>
    </row>
    <row r="12" spans="1:12" ht="18.75" customHeight="1">
      <c r="A12" s="62" t="s">
        <v>63</v>
      </c>
      <c r="B12" s="63"/>
      <c r="C12" s="63"/>
      <c r="D12" s="63"/>
      <c r="E12" s="63"/>
      <c r="F12" s="63"/>
      <c r="G12" s="63"/>
      <c r="H12" s="63"/>
      <c r="I12" s="63"/>
      <c r="J12" s="64"/>
      <c r="K12" s="24">
        <f>K11*0.1</f>
        <v>0</v>
      </c>
      <c r="L12" s="33">
        <f>(L7+L8+L9+L10)*0.1</f>
        <v>0</v>
      </c>
    </row>
    <row r="13" spans="1:12" ht="18" customHeight="1" thickBot="1">
      <c r="A13" s="65" t="s">
        <v>31</v>
      </c>
      <c r="B13" s="66"/>
      <c r="C13" s="66"/>
      <c r="D13" s="66"/>
      <c r="E13" s="66"/>
      <c r="F13" s="66"/>
      <c r="G13" s="66"/>
      <c r="H13" s="66"/>
      <c r="I13" s="66"/>
      <c r="J13" s="67"/>
      <c r="K13" s="34">
        <f>K11+K12</f>
        <v>0</v>
      </c>
      <c r="L13" s="41">
        <f>L11+L12</f>
        <v>0</v>
      </c>
    </row>
  </sheetData>
  <sheetProtection/>
  <mergeCells count="5">
    <mergeCell ref="A11:J11"/>
    <mergeCell ref="A12:J12"/>
    <mergeCell ref="A13:J13"/>
    <mergeCell ref="A1:L1"/>
    <mergeCell ref="A3:C3"/>
  </mergeCells>
  <printOptions/>
  <pageMargins left="0" right="0" top="0" bottom="0" header="0" footer="0"/>
  <pageSetup horizontalDpi="600" verticalDpi="600" orientation="landscape" paperSize="9" scale="7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8</v>
      </c>
      <c r="C2" s="2"/>
      <c r="D2" s="2"/>
      <c r="E2" s="3" t="s">
        <v>40</v>
      </c>
      <c r="F2" s="4"/>
      <c r="G2" s="4"/>
    </row>
    <row r="4" spans="2:7" ht="13.5" thickBot="1">
      <c r="B4" s="4"/>
      <c r="C4" s="4"/>
      <c r="D4" s="4"/>
      <c r="E4" s="4"/>
      <c r="F4" s="4"/>
      <c r="G4" s="4"/>
    </row>
    <row r="5" spans="2:7" ht="24.75" thickBot="1">
      <c r="B5" s="5" t="s">
        <v>9</v>
      </c>
      <c r="C5" s="6" t="s">
        <v>37</v>
      </c>
      <c r="D5" s="4"/>
      <c r="E5" s="7" t="s">
        <v>10</v>
      </c>
      <c r="F5" s="8" t="s">
        <v>11</v>
      </c>
      <c r="G5" s="9" t="s">
        <v>12</v>
      </c>
    </row>
    <row r="6" spans="2:7" ht="15" thickBot="1">
      <c r="B6" s="10"/>
      <c r="C6" s="11"/>
      <c r="D6" s="4"/>
      <c r="E6" s="12">
        <f>SUM('Dijamed d.o.o.  - specifikacija'!K11:K11)</f>
        <v>0</v>
      </c>
      <c r="F6" s="12">
        <f>SUM('Dijamed d.o.o.  - specifikacija'!L11:L11)</f>
        <v>0</v>
      </c>
      <c r="G6" s="12">
        <f>SUM('Dijamed d.o.o.  - specifikacija'!L13:L13)</f>
        <v>0</v>
      </c>
    </row>
    <row r="7" spans="2:7" ht="24.75" customHeight="1" thickBot="1">
      <c r="B7" s="5" t="s">
        <v>13</v>
      </c>
      <c r="C7" s="13" t="s">
        <v>34</v>
      </c>
      <c r="D7" s="4"/>
      <c r="E7" s="69" t="s">
        <v>14</v>
      </c>
      <c r="F7" s="70"/>
      <c r="G7" s="71"/>
    </row>
    <row r="8" spans="2:7" ht="20.25" customHeight="1" thickBot="1">
      <c r="B8" s="10"/>
      <c r="C8" s="11"/>
      <c r="D8" s="4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5" t="s">
        <v>15</v>
      </c>
      <c r="C9" s="13" t="s">
        <v>16</v>
      </c>
      <c r="D9" s="4"/>
      <c r="E9" s="11"/>
      <c r="F9" s="11"/>
      <c r="G9" s="16"/>
    </row>
    <row r="10" spans="2:7" ht="14.25">
      <c r="B10" s="10"/>
      <c r="C10" s="11"/>
      <c r="D10" s="4"/>
      <c r="E10" s="11"/>
      <c r="F10" s="11"/>
      <c r="G10" s="16"/>
    </row>
    <row r="11" spans="2:7" ht="15">
      <c r="B11" s="5" t="s">
        <v>17</v>
      </c>
      <c r="C11" s="13" t="s">
        <v>18</v>
      </c>
      <c r="D11" s="4"/>
      <c r="E11" s="11"/>
      <c r="F11" s="11"/>
      <c r="G11" s="16"/>
    </row>
    <row r="12" spans="2:7" ht="14.25">
      <c r="B12" s="10"/>
      <c r="C12" s="11"/>
      <c r="D12" s="4"/>
      <c r="E12" s="4"/>
      <c r="F12" s="4"/>
      <c r="G12" s="16"/>
    </row>
    <row r="13" spans="2:7" ht="15">
      <c r="B13" s="5" t="s">
        <v>0</v>
      </c>
      <c r="C13" s="13" t="s">
        <v>19</v>
      </c>
      <c r="D13" s="4"/>
      <c r="E13" s="17" t="s">
        <v>20</v>
      </c>
      <c r="F13" s="21">
        <f>SUBTOTAL(101,'Dijamed d.o.o.  - specifikacija'!M7:M10)</f>
        <v>1.75</v>
      </c>
      <c r="G13" s="16"/>
    </row>
    <row r="14" spans="2:7" ht="14.25">
      <c r="B14" s="10"/>
      <c r="C14" s="11"/>
      <c r="D14" s="4"/>
      <c r="E14" s="11"/>
      <c r="F14" s="11"/>
      <c r="G14" s="16"/>
    </row>
    <row r="15" spans="2:7" ht="15">
      <c r="B15" s="5" t="s">
        <v>21</v>
      </c>
      <c r="C15" s="6" t="s">
        <v>22</v>
      </c>
      <c r="D15" s="4"/>
      <c r="E15" s="17" t="s">
        <v>23</v>
      </c>
      <c r="F15" s="13" t="s">
        <v>28</v>
      </c>
      <c r="G15" s="4"/>
    </row>
    <row r="16" spans="2:7" ht="14.25">
      <c r="B16" s="10"/>
      <c r="C16" s="11"/>
      <c r="D16" s="4"/>
      <c r="E16" s="4"/>
      <c r="F16" s="4"/>
      <c r="G16" s="4"/>
    </row>
    <row r="17" spans="2:7" ht="48">
      <c r="B17" s="5" t="s">
        <v>24</v>
      </c>
      <c r="C17" s="1" t="s">
        <v>38</v>
      </c>
      <c r="D17" s="4"/>
      <c r="E17" s="4"/>
      <c r="F17" s="4"/>
      <c r="G17" s="4"/>
    </row>
    <row r="18" spans="2:7" ht="14.25">
      <c r="B18" s="10"/>
      <c r="C18" s="11"/>
      <c r="D18" s="4"/>
      <c r="E18" s="4"/>
      <c r="F18" s="4"/>
      <c r="G18" s="4"/>
    </row>
    <row r="19" spans="2:3" ht="15">
      <c r="B19" s="5" t="s">
        <v>25</v>
      </c>
      <c r="C19" s="6" t="s">
        <v>26</v>
      </c>
    </row>
    <row r="20" spans="2:3" ht="14.25">
      <c r="B20" s="10"/>
      <c r="C20" s="11"/>
    </row>
    <row r="21" spans="2:3" ht="15">
      <c r="B21" s="5" t="s">
        <v>27</v>
      </c>
      <c r="C21" s="20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2017-09-13T09:56:48Z</cp:lastPrinted>
  <dcterms:created xsi:type="dcterms:W3CDTF">2014-01-17T13:07:43Z</dcterms:created>
  <dcterms:modified xsi:type="dcterms:W3CDTF">2017-09-15T08:15:38Z</dcterms:modified>
  <cp:category/>
  <cp:version/>
  <cp:contentType/>
  <cp:contentStatus/>
</cp:coreProperties>
</file>