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KVI" sheetId="2" r:id="rId2"/>
  </sheets>
  <definedNames/>
  <calcPr fullCalcOnLoad="1"/>
</workbook>
</file>

<file path=xl/sharedStrings.xml><?xml version="1.0" encoding="utf-8"?>
<sst xmlns="http://schemas.openxmlformats.org/spreadsheetml/2006/main" count="83" uniqueCount="70">
  <si>
    <t>Партија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</si>
  <si>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</si>
  <si>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</si>
  <si>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</si>
  <si>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</si>
  <si>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</si>
  <si>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</si>
  <si>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</si>
  <si>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</si>
  <si>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</si>
  <si>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</si>
  <si>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</si>
  <si>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</si>
  <si>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</si>
  <si>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</si>
  <si>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</si>
  <si>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Отворени</t>
  </si>
  <si>
    <t>Врста предмета</t>
  </si>
  <si>
    <t>Добра</t>
  </si>
  <si>
    <t>Делатност</t>
  </si>
  <si>
    <t>Класичан сектор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</si>
  <si>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</si>
  <si>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</si>
  <si>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</si>
  <si>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</si>
  <si>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</si>
  <si>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Предмет набавке</t>
  </si>
  <si>
    <t>Шифра предметног добра</t>
  </si>
  <si>
    <t>Заштићени назив понуђеног добра и каталошки број</t>
  </si>
  <si>
    <t>ПРИЛОГ 1 УГОВОРА - СПЕЦИФИКАЦИЈА  МАТЕРИЈАЛА СА ЦЕНАМА</t>
  </si>
  <si>
    <t>404-1-110/17-9</t>
  </si>
  <si>
    <t>Пејсмејкери, електрода и имплантабилни дефибрилатори са пратећим специфичним потрошним материјалом, који је неопходан за његову имплантацију</t>
  </si>
  <si>
    <t>ставка 1</t>
  </si>
  <si>
    <t>ставка 2</t>
  </si>
  <si>
    <t>HV elektroda aktivne ili pasivne fiksacije ''single-coil'' ili ''dual-coil'', konekcije DF-4 i DF-1</t>
  </si>
  <si>
    <t>комад</t>
  </si>
  <si>
    <t>VICOR D.O.O.</t>
  </si>
  <si>
    <t>Jednokomorski implantabilni kardioverter defibrilator (ICD-VR) za osobe astenične konstitucije + 1 HV elektroda aktivne ili pasivne fiksacije ''single-coil'' ili ''dual-coil'', konekcije DF-4 i DF-1</t>
  </si>
  <si>
    <t>Jednokomorski implantabilni kardioverter defibrilator (ICD-VR) za osobe astenične konstitucije</t>
  </si>
  <si>
    <t>INOGEN MINI ICD
D010, D011</t>
  </si>
  <si>
    <t>Cardiac Pacemakers Incorporated, a wholly owned subsidiary of Guidant Corporation, a wholly owned subsidiary of Boston Scientific Corporation</t>
  </si>
  <si>
    <t>УКУПНО ЗА ПАРТИЈУ 7</t>
  </si>
  <si>
    <t>PM170008</t>
  </si>
  <si>
    <t>PM170030</t>
  </si>
  <si>
    <t>Uvodnik za koronarni sinus sa »preformiranim vrhom« uz žicu-vodič za ovaj uvodnik</t>
  </si>
  <si>
    <t>Uvodnik za koronarni sinus sa »preformiranim vrhom«</t>
  </si>
  <si>
    <t>Žica-vodič</t>
  </si>
  <si>
    <t>Starter Guidewires
M001491181</t>
  </si>
  <si>
    <t>Boston Scientific Corporation</t>
  </si>
  <si>
    <t>Lake Region Medical</t>
  </si>
  <si>
    <t>BKT17030</t>
  </si>
  <si>
    <t>BKT17031</t>
  </si>
  <si>
    <t>ACUITY Pro Guide Catheter
81xx</t>
  </si>
  <si>
    <t>УКУПНО ЗА ПАРТИЈУ 14</t>
  </si>
  <si>
    <t>ENDOTAK RELIANCE G/SG 
01xx
ENDOTAK RELIANCE G 4-SITE; SG 4-SITE
02xx</t>
  </si>
  <si>
    <t>BKT17032</t>
  </si>
  <si>
    <t>BKT17033</t>
  </si>
  <si>
    <t>BKT17034</t>
  </si>
  <si>
    <t>Kateter EPS za koronarni sinus sa deflektabilnim vrhom</t>
  </si>
  <si>
    <t>Subselektorni kateter za koronarni sinus</t>
  </si>
  <si>
    <t>Balon kateter za venogram koronarnog sinusa</t>
  </si>
  <si>
    <t>Dynamic Tip steerable electrode Catheter
M004 6DYNTP001 0</t>
  </si>
  <si>
    <t>ACUITY Pro Guide Catheter
8100, 8101, 8102, 8103</t>
  </si>
  <si>
    <t>Balloon Catheter
6747</t>
  </si>
  <si>
    <t>ИЗНОС ПДВ-А ОД 10% и 20% за ставку 2 партије 14</t>
  </si>
  <si>
    <t>Друга добра</t>
  </si>
  <si>
    <t>ПРОЦЕЊЕНА ВРЕДНОСТ</t>
  </si>
  <si>
    <t>УГОВОРЕНА ВРЕДНОСТ          (са ПДВ-ом)</t>
  </si>
  <si>
    <t>УГОВОРЕНА ВРЕДНОСТ       (без ПДВ-a)</t>
  </si>
  <si>
    <t>У хиљадама динара (за УЈН)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</si>
</sst>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7" fillId="34" borderId="19" xfId="57" applyNumberFormat="1" applyFont="1" applyFill="1" applyBorder="1" applyAlignment="1">
      <alignment horizontal="center" vertical="center" wrapText="1"/>
      <protection/>
    </xf>
    <xf numFmtId="0" fontId="47" fillId="35" borderId="19" xfId="0" applyFont="1" applyFill="1" applyBorder="1" applyAlignment="1">
      <alignment horizontal="center" vertical="center" wrapText="1"/>
    </xf>
    <xf numFmtId="4" fontId="47" fillId="35" borderId="19" xfId="0" applyNumberFormat="1" applyFont="1" applyFill="1" applyBorder="1" applyAlignment="1">
      <alignment horizontal="center" vertical="center" wrapText="1"/>
    </xf>
    <xf numFmtId="4" fontId="47" fillId="34" borderId="20" xfId="0" applyNumberFormat="1" applyFont="1" applyFill="1" applyBorder="1" applyAlignment="1">
      <alignment horizontal="center" vertical="center" wrapText="1"/>
    </xf>
    <xf numFmtId="4" fontId="47" fillId="35" borderId="21" xfId="0" applyNumberFormat="1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6" fillId="0" borderId="23" xfId="55" applyNumberFormat="1" applyFont="1" applyFill="1" applyBorder="1" applyAlignment="1">
      <alignment horizontal="center" vertical="center" wrapText="1"/>
      <protection/>
    </xf>
    <xf numFmtId="4" fontId="50" fillId="0" borderId="23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7" fillId="33" borderId="24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4" fontId="47" fillId="0" borderId="25" xfId="0" applyNumberFormat="1" applyFont="1" applyBorder="1" applyAlignment="1">
      <alignment horizontal="right" vertical="center" wrapText="1"/>
    </xf>
    <xf numFmtId="4" fontId="47" fillId="33" borderId="25" xfId="0" applyNumberFormat="1" applyFont="1" applyFill="1" applyBorder="1" applyAlignment="1">
      <alignment horizontal="right" vertical="center" wrapText="1"/>
    </xf>
    <xf numFmtId="4" fontId="47" fillId="33" borderId="26" xfId="0" applyNumberFormat="1" applyFont="1" applyFill="1" applyBorder="1" applyAlignment="1">
      <alignment horizontal="right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right" vertical="center" wrapText="1"/>
    </xf>
    <xf numFmtId="0" fontId="50" fillId="0" borderId="34" xfId="0" applyFont="1" applyBorder="1" applyAlignment="1">
      <alignment horizontal="right" vertical="center" wrapText="1"/>
    </xf>
    <xf numFmtId="0" fontId="50" fillId="0" borderId="22" xfId="0" applyFont="1" applyBorder="1" applyAlignment="1">
      <alignment horizontal="right" vertical="center" wrapText="1"/>
    </xf>
    <xf numFmtId="4" fontId="6" fillId="0" borderId="23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35" xfId="55" applyNumberFormat="1" applyFont="1" applyFill="1" applyBorder="1" applyAlignment="1" applyProtection="1">
      <alignment horizontal="center" vertical="center" wrapText="1"/>
      <protection locked="0"/>
    </xf>
    <xf numFmtId="0" fontId="47" fillId="33" borderId="36" xfId="0" applyFont="1" applyFill="1" applyBorder="1" applyAlignment="1">
      <alignment horizontal="right" vertical="center" wrapText="1"/>
    </xf>
    <xf numFmtId="0" fontId="47" fillId="33" borderId="37" xfId="0" applyFont="1" applyFill="1" applyBorder="1" applyAlignment="1">
      <alignment horizontal="right" vertical="center" wrapText="1"/>
    </xf>
    <xf numFmtId="0" fontId="47" fillId="33" borderId="38" xfId="0" applyFont="1" applyFill="1" applyBorder="1" applyAlignment="1">
      <alignment horizontal="right" vertical="center" wrapText="1"/>
    </xf>
    <xf numFmtId="0" fontId="47" fillId="33" borderId="39" xfId="0" applyFont="1" applyFill="1" applyBorder="1" applyAlignment="1">
      <alignment horizontal="right" vertical="center" wrapText="1"/>
    </xf>
    <xf numFmtId="0" fontId="47" fillId="33" borderId="34" xfId="0" applyFont="1" applyFill="1" applyBorder="1" applyAlignment="1">
      <alignment horizontal="right" vertical="center" wrapText="1"/>
    </xf>
    <xf numFmtId="0" fontId="47" fillId="33" borderId="22" xfId="0" applyFont="1" applyFill="1" applyBorder="1" applyAlignment="1">
      <alignment horizontal="right" vertical="center" wrapText="1"/>
    </xf>
    <xf numFmtId="4" fontId="51" fillId="0" borderId="33" xfId="0" applyNumberFormat="1" applyFont="1" applyFill="1" applyBorder="1" applyAlignment="1">
      <alignment vertical="center" wrapText="1"/>
    </xf>
    <xf numFmtId="4" fontId="51" fillId="0" borderId="22" xfId="0" applyNumberFormat="1" applyFont="1" applyFill="1" applyBorder="1" applyAlignment="1">
      <alignment vertical="center" wrapText="1"/>
    </xf>
    <xf numFmtId="4" fontId="48" fillId="36" borderId="14" xfId="56" applyNumberFormat="1" applyFont="1" applyFill="1" applyBorder="1" applyAlignment="1">
      <alignment horizontal="center" vertical="center" wrapText="1"/>
      <protection/>
    </xf>
    <xf numFmtId="4" fontId="48" fillId="36" borderId="12" xfId="56" applyNumberFormat="1" applyFont="1" applyFill="1" applyBorder="1" applyAlignment="1">
      <alignment horizontal="center" vertical="center" wrapText="1"/>
      <protection/>
    </xf>
    <xf numFmtId="4" fontId="48" fillId="36" borderId="16" xfId="56" applyNumberFormat="1" applyFont="1" applyFill="1" applyBorder="1" applyAlignment="1">
      <alignment horizontal="center" vertical="center" wrapText="1"/>
      <protection/>
    </xf>
    <xf numFmtId="0" fontId="52" fillId="0" borderId="33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2" width="9.140625" style="17" customWidth="1"/>
    <col min="3" max="3" width="19.57421875" style="17" customWidth="1"/>
    <col min="4" max="4" width="12.140625" style="17" customWidth="1"/>
    <col min="5" max="5" width="20.00390625" style="17" customWidth="1"/>
    <col min="6" max="6" width="11.57421875" style="17" customWidth="1"/>
    <col min="7" max="7" width="10.00390625" style="17" customWidth="1"/>
    <col min="8" max="8" width="11.140625" style="17" customWidth="1"/>
    <col min="9" max="9" width="11.00390625" style="17" hidden="1" customWidth="1"/>
    <col min="10" max="10" width="12.00390625" style="17" customWidth="1"/>
    <col min="11" max="11" width="13.421875" style="17" hidden="1" customWidth="1"/>
    <col min="12" max="12" width="16.28125" style="17" customWidth="1"/>
    <col min="13" max="13" width="11.8515625" style="17" hidden="1" customWidth="1"/>
    <col min="14" max="16384" width="9.140625" style="17" customWidth="1"/>
  </cols>
  <sheetData>
    <row r="2" spans="1:13" ht="12.75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ht="13.5" thickBot="1"/>
    <row r="6" spans="1:13" ht="57" customHeight="1" thickTop="1">
      <c r="A6" s="21" t="s">
        <v>0</v>
      </c>
      <c r="B6" s="47" t="s">
        <v>26</v>
      </c>
      <c r="C6" s="48"/>
      <c r="D6" s="22" t="s">
        <v>27</v>
      </c>
      <c r="E6" s="22" t="s">
        <v>28</v>
      </c>
      <c r="F6" s="22" t="s">
        <v>1</v>
      </c>
      <c r="G6" s="23" t="s">
        <v>2</v>
      </c>
      <c r="H6" s="22" t="s">
        <v>3</v>
      </c>
      <c r="I6" s="24" t="s">
        <v>4</v>
      </c>
      <c r="J6" s="22" t="s">
        <v>5</v>
      </c>
      <c r="K6" s="25" t="s">
        <v>6</v>
      </c>
      <c r="L6" s="26" t="s">
        <v>7</v>
      </c>
      <c r="M6" s="27" t="s">
        <v>8</v>
      </c>
    </row>
    <row r="7" spans="1:13" ht="20.25" customHeight="1">
      <c r="A7" s="49">
        <v>7</v>
      </c>
      <c r="B7" s="72" t="s">
        <v>37</v>
      </c>
      <c r="C7" s="73"/>
      <c r="D7" s="73"/>
      <c r="E7" s="73"/>
      <c r="F7" s="73"/>
      <c r="G7" s="73"/>
      <c r="H7" s="73"/>
      <c r="I7" s="73"/>
      <c r="J7" s="73"/>
      <c r="K7" s="73"/>
      <c r="L7" s="74"/>
      <c r="M7" s="52">
        <v>2</v>
      </c>
    </row>
    <row r="8" spans="1:13" ht="53.25" customHeight="1">
      <c r="A8" s="50"/>
      <c r="B8" s="30" t="s">
        <v>32</v>
      </c>
      <c r="C8" s="31" t="s">
        <v>38</v>
      </c>
      <c r="D8" s="18" t="s">
        <v>42</v>
      </c>
      <c r="E8" s="18" t="s">
        <v>39</v>
      </c>
      <c r="F8" s="59" t="s">
        <v>40</v>
      </c>
      <c r="G8" s="18" t="s">
        <v>35</v>
      </c>
      <c r="H8" s="36"/>
      <c r="I8" s="29">
        <v>597000</v>
      </c>
      <c r="J8" s="29">
        <v>609000</v>
      </c>
      <c r="K8" s="29">
        <f>H8*I8</f>
        <v>0</v>
      </c>
      <c r="L8" s="38">
        <f>H8*J8</f>
        <v>0</v>
      </c>
      <c r="M8" s="53"/>
    </row>
    <row r="9" spans="1:13" ht="56.25">
      <c r="A9" s="50"/>
      <c r="B9" s="20" t="s">
        <v>33</v>
      </c>
      <c r="C9" s="33" t="s">
        <v>34</v>
      </c>
      <c r="D9" s="18" t="s">
        <v>43</v>
      </c>
      <c r="E9" s="18" t="s">
        <v>54</v>
      </c>
      <c r="F9" s="60"/>
      <c r="G9" s="32" t="s">
        <v>35</v>
      </c>
      <c r="H9" s="37"/>
      <c r="I9" s="29">
        <v>111100</v>
      </c>
      <c r="J9" s="29">
        <v>95500</v>
      </c>
      <c r="K9" s="29">
        <f>H9*I9</f>
        <v>0</v>
      </c>
      <c r="L9" s="38">
        <f>H9*J9</f>
        <v>0</v>
      </c>
      <c r="M9" s="54"/>
    </row>
    <row r="10" spans="1:13" ht="18" customHeight="1">
      <c r="A10" s="51"/>
      <c r="B10" s="56" t="s">
        <v>41</v>
      </c>
      <c r="C10" s="57"/>
      <c r="D10" s="57"/>
      <c r="E10" s="57"/>
      <c r="F10" s="57"/>
      <c r="G10" s="57"/>
      <c r="H10" s="57"/>
      <c r="I10" s="57"/>
      <c r="J10" s="58"/>
      <c r="K10" s="29">
        <f>K8+K9</f>
        <v>0</v>
      </c>
      <c r="L10" s="38">
        <f>L8+L9</f>
        <v>0</v>
      </c>
      <c r="M10" s="55"/>
    </row>
    <row r="11" spans="1:13" ht="18.75" customHeight="1">
      <c r="A11" s="49">
        <v>14</v>
      </c>
      <c r="B11" s="72" t="s">
        <v>44</v>
      </c>
      <c r="C11" s="73"/>
      <c r="D11" s="73"/>
      <c r="E11" s="73"/>
      <c r="F11" s="73"/>
      <c r="G11" s="73"/>
      <c r="H11" s="73"/>
      <c r="I11" s="73"/>
      <c r="J11" s="73"/>
      <c r="K11" s="73"/>
      <c r="L11" s="74"/>
      <c r="M11" s="52">
        <v>3</v>
      </c>
    </row>
    <row r="12" spans="1:13" ht="22.5">
      <c r="A12" s="50"/>
      <c r="B12" s="30" t="s">
        <v>32</v>
      </c>
      <c r="C12" s="31" t="s">
        <v>45</v>
      </c>
      <c r="D12" s="18" t="s">
        <v>50</v>
      </c>
      <c r="E12" s="18" t="s">
        <v>52</v>
      </c>
      <c r="F12" s="18" t="s">
        <v>48</v>
      </c>
      <c r="G12" s="18" t="s">
        <v>35</v>
      </c>
      <c r="H12" s="36"/>
      <c r="I12" s="29">
        <v>21445</v>
      </c>
      <c r="J12" s="29">
        <v>21400</v>
      </c>
      <c r="K12" s="29">
        <f>H12*I12</f>
        <v>0</v>
      </c>
      <c r="L12" s="38">
        <f>H12*J12</f>
        <v>0</v>
      </c>
      <c r="M12" s="53"/>
    </row>
    <row r="13" spans="1:13" ht="24" customHeight="1">
      <c r="A13" s="50"/>
      <c r="B13" s="20" t="s">
        <v>33</v>
      </c>
      <c r="C13" s="31" t="s">
        <v>46</v>
      </c>
      <c r="D13" s="18" t="s">
        <v>51</v>
      </c>
      <c r="E13" s="18" t="s">
        <v>47</v>
      </c>
      <c r="F13" s="18" t="s">
        <v>49</v>
      </c>
      <c r="G13" s="18" t="s">
        <v>35</v>
      </c>
      <c r="H13" s="36"/>
      <c r="I13" s="29">
        <v>855</v>
      </c>
      <c r="J13" s="29">
        <v>850</v>
      </c>
      <c r="K13" s="29">
        <f>H13*I13</f>
        <v>0</v>
      </c>
      <c r="L13" s="38">
        <f>H13*J13</f>
        <v>0</v>
      </c>
      <c r="M13" s="53"/>
    </row>
    <row r="14" spans="1:13" ht="18" customHeight="1">
      <c r="A14" s="51"/>
      <c r="B14" s="56" t="s">
        <v>53</v>
      </c>
      <c r="C14" s="57"/>
      <c r="D14" s="57"/>
      <c r="E14" s="57"/>
      <c r="F14" s="57"/>
      <c r="G14" s="57"/>
      <c r="H14" s="57"/>
      <c r="I14" s="57"/>
      <c r="J14" s="58"/>
      <c r="K14" s="29">
        <f>K12+K13</f>
        <v>0</v>
      </c>
      <c r="L14" s="38">
        <f>L12+L13</f>
        <v>0</v>
      </c>
      <c r="M14" s="55"/>
    </row>
    <row r="15" spans="1:13" ht="36" customHeight="1">
      <c r="A15" s="19">
        <v>15</v>
      </c>
      <c r="B15" s="67" t="s">
        <v>58</v>
      </c>
      <c r="C15" s="68"/>
      <c r="D15" s="18" t="s">
        <v>55</v>
      </c>
      <c r="E15" s="18" t="s">
        <v>61</v>
      </c>
      <c r="F15" s="18" t="s">
        <v>48</v>
      </c>
      <c r="G15" s="18" t="s">
        <v>35</v>
      </c>
      <c r="H15" s="36"/>
      <c r="I15" s="29">
        <v>78750</v>
      </c>
      <c r="J15" s="29">
        <v>77800</v>
      </c>
      <c r="K15" s="29">
        <f>H15*I15</f>
        <v>0</v>
      </c>
      <c r="L15" s="38">
        <f>H15*J15</f>
        <v>0</v>
      </c>
      <c r="M15" s="28">
        <v>3</v>
      </c>
    </row>
    <row r="16" spans="1:13" ht="32.25" customHeight="1">
      <c r="A16" s="19">
        <v>16</v>
      </c>
      <c r="B16" s="67" t="s">
        <v>59</v>
      </c>
      <c r="C16" s="68"/>
      <c r="D16" s="18" t="s">
        <v>56</v>
      </c>
      <c r="E16" s="18" t="s">
        <v>62</v>
      </c>
      <c r="F16" s="18" t="s">
        <v>48</v>
      </c>
      <c r="G16" s="18" t="s">
        <v>35</v>
      </c>
      <c r="H16" s="36"/>
      <c r="I16" s="29">
        <v>35000</v>
      </c>
      <c r="J16" s="29">
        <v>34890</v>
      </c>
      <c r="K16" s="29">
        <f>H16*I16</f>
        <v>0</v>
      </c>
      <c r="L16" s="38">
        <f>H16*J16</f>
        <v>0</v>
      </c>
      <c r="M16" s="28">
        <v>3</v>
      </c>
    </row>
    <row r="17" spans="1:13" ht="123.75">
      <c r="A17" s="19">
        <v>17</v>
      </c>
      <c r="B17" s="67" t="s">
        <v>60</v>
      </c>
      <c r="C17" s="68"/>
      <c r="D17" s="18" t="s">
        <v>57</v>
      </c>
      <c r="E17" s="18" t="s">
        <v>63</v>
      </c>
      <c r="F17" s="18" t="s">
        <v>40</v>
      </c>
      <c r="G17" s="18" t="s">
        <v>35</v>
      </c>
      <c r="H17" s="36"/>
      <c r="I17" s="29">
        <v>7250</v>
      </c>
      <c r="J17" s="29">
        <v>7190</v>
      </c>
      <c r="K17" s="29">
        <f>H17*I17</f>
        <v>0</v>
      </c>
      <c r="L17" s="38">
        <f>H17*J17</f>
        <v>0</v>
      </c>
      <c r="M17" s="28">
        <v>2</v>
      </c>
    </row>
    <row r="18" spans="1:13" ht="12.75" customHeight="1">
      <c r="A18" s="64" t="s">
        <v>9</v>
      </c>
      <c r="B18" s="65"/>
      <c r="C18" s="65"/>
      <c r="D18" s="65"/>
      <c r="E18" s="65"/>
      <c r="F18" s="65"/>
      <c r="G18" s="65"/>
      <c r="H18" s="65"/>
      <c r="I18" s="65"/>
      <c r="J18" s="65"/>
      <c r="K18" s="34">
        <f>K10+K14+K15+K16+K17</f>
        <v>0</v>
      </c>
      <c r="L18" s="39">
        <f>L10+L14+L15+L16+L17</f>
        <v>0</v>
      </c>
      <c r="M18" s="28"/>
    </row>
    <row r="19" spans="1:13" ht="12.75" customHeight="1">
      <c r="A19" s="64" t="s">
        <v>64</v>
      </c>
      <c r="B19" s="65"/>
      <c r="C19" s="65"/>
      <c r="D19" s="65"/>
      <c r="E19" s="65"/>
      <c r="F19" s="65"/>
      <c r="G19" s="65"/>
      <c r="H19" s="65"/>
      <c r="I19" s="65"/>
      <c r="J19" s="66"/>
      <c r="K19" s="34">
        <f>(K8+K9+K12+K15+K16+K17)*0.1+K13*0.2</f>
        <v>0</v>
      </c>
      <c r="L19" s="39">
        <f>(L8+L9+L12+L15+L16+L17)*0.1+L13*0.2</f>
        <v>0</v>
      </c>
      <c r="M19" s="28"/>
    </row>
    <row r="20" spans="1:13" ht="13.5" customHeight="1" thickBot="1">
      <c r="A20" s="61" t="s">
        <v>10</v>
      </c>
      <c r="B20" s="62"/>
      <c r="C20" s="62"/>
      <c r="D20" s="62"/>
      <c r="E20" s="62"/>
      <c r="F20" s="62"/>
      <c r="G20" s="62"/>
      <c r="H20" s="62"/>
      <c r="I20" s="62"/>
      <c r="J20" s="63"/>
      <c r="K20" s="35">
        <f>K18+K19</f>
        <v>0</v>
      </c>
      <c r="L20" s="40">
        <f>L18+L19</f>
        <v>0</v>
      </c>
      <c r="M20" s="28"/>
    </row>
    <row r="21" ht="13.5" thickTop="1"/>
  </sheetData>
  <sheetProtection/>
  <mergeCells count="18">
    <mergeCell ref="B11:L11"/>
    <mergeCell ref="B14:J14"/>
    <mergeCell ref="A20:J20"/>
    <mergeCell ref="A19:J19"/>
    <mergeCell ref="A18:J18"/>
    <mergeCell ref="B15:C15"/>
    <mergeCell ref="B17:C17"/>
    <mergeCell ref="B16:C16"/>
    <mergeCell ref="A2:M2"/>
    <mergeCell ref="A3:M3"/>
    <mergeCell ref="B6:C6"/>
    <mergeCell ref="A7:A10"/>
    <mergeCell ref="A11:A14"/>
    <mergeCell ref="B7:L7"/>
    <mergeCell ref="M7:M10"/>
    <mergeCell ref="B10:J10"/>
    <mergeCell ref="M11:M14"/>
    <mergeCell ref="F8:F9"/>
  </mergeCells>
  <printOptions/>
  <pageMargins left="0.2" right="0.28" top="0.2" bottom="0.34" header="0.2" footer="0.3"/>
  <pageSetup orientation="landscape" scale="94" r:id="rId1"/>
  <ignoredErrors>
    <ignoredError sqref="K14: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5.421875" style="1" customWidth="1"/>
    <col min="6" max="6" width="22.00390625" style="1" customWidth="1"/>
    <col min="7" max="7" width="22.7109375" style="1" customWidth="1"/>
    <col min="8" max="16384" width="9.140625" style="1" customWidth="1"/>
  </cols>
  <sheetData>
    <row r="2" spans="2:5" ht="14.25">
      <c r="B2" s="9" t="s">
        <v>11</v>
      </c>
      <c r="C2" s="9"/>
      <c r="D2" s="9"/>
      <c r="E2" s="9" t="s">
        <v>36</v>
      </c>
    </row>
    <row r="4" ht="15" thickBot="1"/>
    <row r="5" spans="2:7" ht="24.75" thickBot="1">
      <c r="B5" s="2" t="s">
        <v>12</v>
      </c>
      <c r="C5" s="3" t="s">
        <v>30</v>
      </c>
      <c r="E5" s="43" t="s">
        <v>66</v>
      </c>
      <c r="F5" s="44" t="s">
        <v>68</v>
      </c>
      <c r="G5" s="45" t="s">
        <v>67</v>
      </c>
    </row>
    <row r="6" spans="2:7" ht="15" thickBot="1">
      <c r="B6" s="4"/>
      <c r="C6" s="5"/>
      <c r="E6" s="10">
        <f>SUBTOTAL(9,specifikacija!K18)</f>
        <v>0</v>
      </c>
      <c r="F6" s="11">
        <f>SUBTOTAL(9,specifikacija!L18)</f>
        <v>0</v>
      </c>
      <c r="G6" s="12">
        <f>specifikacija!L20</f>
        <v>0</v>
      </c>
    </row>
    <row r="7" spans="2:7" ht="24.75" thickBot="1">
      <c r="B7" s="2" t="s">
        <v>13</v>
      </c>
      <c r="C7" s="6" t="s">
        <v>14</v>
      </c>
      <c r="E7" s="69" t="s">
        <v>69</v>
      </c>
      <c r="F7" s="70"/>
      <c r="G7" s="71"/>
    </row>
    <row r="8" spans="2:7" ht="15" thickBot="1">
      <c r="B8" s="4"/>
      <c r="C8" s="5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2" t="s">
        <v>15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18</v>
      </c>
      <c r="E11" s="5"/>
      <c r="F11" s="5"/>
      <c r="G11" s="4"/>
    </row>
    <row r="12" spans="2:7" ht="14.25">
      <c r="B12" s="4"/>
      <c r="C12" s="5"/>
      <c r="G12" s="4"/>
    </row>
    <row r="13" spans="2:7" ht="15.75">
      <c r="B13" s="41" t="s">
        <v>26</v>
      </c>
      <c r="C13" s="42" t="s">
        <v>65</v>
      </c>
      <c r="E13" s="7" t="s">
        <v>23</v>
      </c>
      <c r="F13" s="16">
        <f>SUBTOTAL(101,specifikacija!M7:M17)</f>
        <v>2.6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19</v>
      </c>
      <c r="C15" s="3" t="s">
        <v>20</v>
      </c>
      <c r="E15" s="7" t="s">
        <v>24</v>
      </c>
      <c r="F15" s="6" t="s">
        <v>25</v>
      </c>
    </row>
    <row r="16" spans="2:3" ht="14.25">
      <c r="B16" s="4"/>
      <c r="C16" s="5"/>
    </row>
    <row r="17" spans="2:3" ht="76.5">
      <c r="B17" s="2" t="s">
        <v>21</v>
      </c>
      <c r="C17" s="3" t="s">
        <v>31</v>
      </c>
    </row>
    <row r="18" spans="2:3" ht="14.25">
      <c r="B18" s="4"/>
      <c r="C18" s="5"/>
    </row>
    <row r="19" spans="2:3" ht="15">
      <c r="B19" s="2" t="s">
        <v>22</v>
      </c>
      <c r="C19" s="8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2017-09-25T12:08:29Z</dcterms:modified>
  <cp:category/>
  <cp:version/>
  <cp:contentType/>
  <cp:contentStatus/>
</cp:coreProperties>
</file>