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<sst xmlns="http://schemas.openxmlformats.org/spreadsheetml/2006/main" count="103" uniqueCount="85">
  <si>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</si>
  <si>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</si>
  <si>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</si>
  <si>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</si>
  <si>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</si>
  <si>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</si>
  <si>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</si>
  <si>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</si>
  <si>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</si>
  <si>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</si>
  <si>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</si>
  <si>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</si>
  <si>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</si>
  <si>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</si>
  <si>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</si>
  <si>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</si>
  <si>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</si>
  <si>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</si>
  <si>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</si>
  <si>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</si>
  <si>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</si>
  <si>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</si>
  <si>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</si>
  <si>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</si>
  <si>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</si>
  <si>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</si>
  <si>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</si>
  <si>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</si>
  <si>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</si>
  <si>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</si>
  <si>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</si>
  <si>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</si>
  <si>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</si>
  <si>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</si>
  <si>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</si>
  <si>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</si>
  <si>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</si>
  <si>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bočica staklena</t>
  </si>
  <si>
    <t>bočica/ bočica staklena</t>
  </si>
  <si>
    <t>rastvor za infuziju</t>
  </si>
  <si>
    <t>Јединична цена</t>
  </si>
  <si>
    <t>BEOHEM-3 D.O.O.</t>
  </si>
  <si>
    <t>57</t>
  </si>
  <si>
    <t>albumin, humani 5%, 100 ml</t>
  </si>
  <si>
    <t>0179001</t>
  </si>
  <si>
    <t>Albunorm™ 5%</t>
  </si>
  <si>
    <t>Octapharma produktionsgesellschaft Deutschland MBH, Nemačka, Octapharma AB, Švedska, Octapharma S.A.S., Francuska, Octapharma pharmazeutika produktionsges M.B.H., Austrija</t>
  </si>
  <si>
    <t>100 ml (50 g/l)</t>
  </si>
  <si>
    <t>58</t>
  </si>
  <si>
    <t>albumin, humani 5%, 250 ml</t>
  </si>
  <si>
    <t xml:space="preserve">
0179002</t>
  </si>
  <si>
    <t>Octapharma produktionsgesellschaft Deutschland MBH, Nemačka, 
Octapharma AB, Švedska
Octapharma S.A.S., Francuska,
Octapharma pharmazeutika produktionsges M.B.H., Austrija</t>
  </si>
  <si>
    <t>250 ml (50 g/l)</t>
  </si>
  <si>
    <t>59</t>
  </si>
  <si>
    <t>albumin, humani 5%, 500 ml</t>
  </si>
  <si>
    <t>0179000</t>
  </si>
  <si>
    <t>Octapharma produktionsgesellschaft Deutschland MBH, Nemačka, 
Octapharma AB, Švedska
Octapharma S.A.S., Francuska,
Octapharma pharmazeutika produktionsges.M.B.H., Austrija</t>
  </si>
  <si>
    <t>500 ml (50 g/l)</t>
  </si>
  <si>
    <t>60</t>
  </si>
  <si>
    <t>albumin, humani 20%, 50 ml</t>
  </si>
  <si>
    <t>Albiomin 20%; Albunorm™ 20%; Human Albumin 20% Behring, malo soli; Human Albumin 20% Baxter</t>
  </si>
  <si>
    <t>Biotest pharma GMBH, Nemačka  Octapharma produktionsgesellschaft Deutschland MBH, Nemačka,  Octapharma AB, Švedska  Octapharma S.A.S., Francuska,  Octapharma pharmazeutika produktionsges.M.B.H., Austrija  CSL Behring GMBH, Nemačka  Baxter A.G., Austrija</t>
  </si>
  <si>
    <t>50 ml (200 g/l)</t>
  </si>
  <si>
    <t>kesa/ bočica/ bočica staklena</t>
  </si>
  <si>
    <t>61</t>
  </si>
  <si>
    <t>albumin, humani 20%, 100 ml</t>
  </si>
  <si>
    <t>0179004</t>
  </si>
  <si>
    <t>Albunorm™ 20%</t>
  </si>
  <si>
    <t xml:space="preserve"> 100 ml (200 g/l)</t>
  </si>
  <si>
    <t>kesa/ bočica staklena</t>
  </si>
  <si>
    <t>268</t>
  </si>
  <si>
    <t>0013317</t>
  </si>
  <si>
    <t>Hepatect CP</t>
  </si>
  <si>
    <t>Biotest pharma GMBH, Nemačka</t>
  </si>
  <si>
    <t>100 i.j.</t>
  </si>
  <si>
    <t>i.j.</t>
  </si>
  <si>
    <t>0013318</t>
  </si>
  <si>
    <t>500 i.j.</t>
  </si>
  <si>
    <t>0013319</t>
  </si>
  <si>
    <t>2000 i.j.</t>
  </si>
  <si>
    <t>humani hepatitis B imunoglobulin za intravensku primenu, 100 i.j., 500 i.j., 2000 i.j.</t>
  </si>
  <si>
    <t>0179360
0179003
0179190
0179315</t>
  </si>
  <si>
    <r>
      <t xml:space="preserve">
Albunorm</t>
    </r>
    <r>
      <rPr>
        <sz val="9"/>
        <color indexed="8"/>
        <rFont val="Lucida Sans Unicode"/>
        <family val="2"/>
      </rPr>
      <t xml:space="preserve">™ </t>
    </r>
    <r>
      <rPr>
        <sz val="9"/>
        <color indexed="8"/>
        <rFont val="Arial"/>
        <family val="2"/>
      </rPr>
      <t>5%</t>
    </r>
  </si>
  <si>
    <t>404-1-110/17-23</t>
  </si>
  <si>
    <t>Лекови са Листе Б и Листе Д Листе лекова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</si>
</sst>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Lucida Sans Unicod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" fontId="48" fillId="0" borderId="0" xfId="0" applyNumberFormat="1" applyFont="1" applyAlignment="1">
      <alignment/>
    </xf>
    <xf numFmtId="4" fontId="43" fillId="33" borderId="17" xfId="0" applyNumberFormat="1" applyFont="1" applyFill="1" applyBorder="1" applyAlignment="1">
      <alignment horizontal="center" vertical="center" wrapText="1"/>
    </xf>
    <xf numFmtId="4" fontId="43" fillId="35" borderId="18" xfId="0" applyNumberFormat="1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4" fontId="50" fillId="0" borderId="20" xfId="0" applyNumberFormat="1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" fontId="50" fillId="34" borderId="21" xfId="0" applyNumberFormat="1" applyFont="1" applyFill="1" applyBorder="1" applyAlignment="1">
      <alignment horizontal="center" vertical="center" wrapText="1"/>
    </xf>
    <xf numFmtId="4" fontId="50" fillId="34" borderId="22" xfId="0" applyNumberFormat="1" applyFont="1" applyFill="1" applyBorder="1" applyAlignment="1">
      <alignment horizontal="center" vertical="center" wrapText="1"/>
    </xf>
    <xf numFmtId="4" fontId="50" fillId="34" borderId="23" xfId="0" applyNumberFormat="1" applyFont="1" applyFill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52" fillId="0" borderId="11" xfId="0" applyNumberFormat="1" applyFont="1" applyFill="1" applyBorder="1" applyAlignment="1">
      <alignment horizontal="center" vertical="center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50" fillId="0" borderId="11" xfId="65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10" fillId="0" borderId="11" xfId="61" applyFont="1" applyFill="1" applyBorder="1" applyAlignment="1">
      <alignment horizontal="center" vertical="center" wrapText="1"/>
      <protection/>
    </xf>
    <xf numFmtId="0" fontId="50" fillId="0" borderId="11" xfId="61" applyFont="1" applyFill="1" applyBorder="1" applyAlignment="1" quotePrefix="1">
      <alignment horizontal="center" vertical="center" wrapText="1"/>
      <protection/>
    </xf>
    <xf numFmtId="4" fontId="50" fillId="0" borderId="11" xfId="0" applyNumberFormat="1" applyFont="1" applyFill="1" applyBorder="1" applyAlignment="1">
      <alignment horizontal="center" vertical="center" wrapText="1"/>
    </xf>
    <xf numFmtId="4" fontId="10" fillId="0" borderId="11" xfId="61" applyNumberFormat="1" applyFont="1" applyFill="1" applyBorder="1" applyAlignment="1">
      <alignment horizontal="center" vertical="center" wrapText="1"/>
      <protection/>
    </xf>
    <xf numFmtId="3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62" applyFont="1" applyFill="1" applyBorder="1" applyAlignment="1">
      <alignment horizontal="center" vertical="center" wrapText="1"/>
      <protection/>
    </xf>
    <xf numFmtId="0" fontId="50" fillId="0" borderId="11" xfId="59" applyFont="1" applyFill="1" applyBorder="1" applyAlignment="1" quotePrefix="1">
      <alignment horizontal="center" vertical="center" wrapText="1"/>
      <protection/>
    </xf>
    <xf numFmtId="49" fontId="5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 quotePrefix="1">
      <alignment horizontal="center" vertical="center" wrapText="1"/>
    </xf>
    <xf numFmtId="0" fontId="43" fillId="35" borderId="25" xfId="0" applyFont="1" applyFill="1" applyBorder="1" applyAlignment="1">
      <alignment horizontal="center" vertical="center" wrapText="1"/>
    </xf>
    <xf numFmtId="49" fontId="10" fillId="0" borderId="26" xfId="61" applyNumberFormat="1" applyFont="1" applyFill="1" applyBorder="1" applyAlignment="1">
      <alignment horizontal="center" vertical="center" wrapText="1"/>
      <protection/>
    </xf>
    <xf numFmtId="4" fontId="50" fillId="34" borderId="27" xfId="0" applyNumberFormat="1" applyFont="1" applyFill="1" applyBorder="1" applyAlignment="1">
      <alignment horizontal="right" vertical="center" wrapText="1"/>
    </xf>
    <xf numFmtId="4" fontId="50" fillId="34" borderId="28" xfId="0" applyNumberFormat="1" applyFont="1" applyFill="1" applyBorder="1" applyAlignment="1">
      <alignment horizontal="right" vertical="center" wrapText="1"/>
    </xf>
    <xf numFmtId="4" fontId="50" fillId="34" borderId="29" xfId="0" applyNumberFormat="1" applyFont="1" applyFill="1" applyBorder="1" applyAlignment="1">
      <alignment horizontal="right" vertical="center" wrapText="1"/>
    </xf>
    <xf numFmtId="4" fontId="50" fillId="0" borderId="30" xfId="0" applyNumberFormat="1" applyFont="1" applyBorder="1" applyAlignment="1">
      <alignment horizontal="right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0" fontId="43" fillId="34" borderId="31" xfId="0" applyFont="1" applyFill="1" applyBorder="1" applyAlignment="1">
      <alignment horizontal="right" vertical="center" wrapText="1"/>
    </xf>
    <xf numFmtId="0" fontId="43" fillId="34" borderId="32" xfId="0" applyFont="1" applyFill="1" applyBorder="1" applyAlignment="1">
      <alignment horizontal="right" vertical="center" wrapText="1"/>
    </xf>
    <xf numFmtId="0" fontId="43" fillId="34" borderId="33" xfId="0" applyFont="1" applyFill="1" applyBorder="1" applyAlignment="1">
      <alignment horizontal="right" vertical="center" wrapText="1"/>
    </xf>
    <xf numFmtId="49" fontId="10" fillId="0" borderId="34" xfId="61" applyNumberFormat="1" applyFont="1" applyFill="1" applyBorder="1" applyAlignment="1">
      <alignment horizontal="center" vertical="center" wrapText="1"/>
      <protection/>
    </xf>
    <xf numFmtId="49" fontId="10" fillId="0" borderId="35" xfId="61" applyNumberFormat="1" applyFont="1" applyFill="1" applyBorder="1" applyAlignment="1">
      <alignment horizontal="center" vertical="center" wrapText="1"/>
      <protection/>
    </xf>
    <xf numFmtId="49" fontId="10" fillId="0" borderId="36" xfId="61" applyNumberFormat="1" applyFont="1" applyFill="1" applyBorder="1" applyAlignment="1">
      <alignment horizontal="center" vertical="center" wrapText="1"/>
      <protection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4" borderId="40" xfId="0" applyFont="1" applyFill="1" applyBorder="1" applyAlignment="1">
      <alignment horizontal="right" vertical="center" wrapText="1"/>
    </xf>
    <xf numFmtId="0" fontId="43" fillId="34" borderId="41" xfId="0" applyFont="1" applyFill="1" applyBorder="1" applyAlignment="1">
      <alignment horizontal="right" vertical="center" wrapText="1"/>
    </xf>
    <xf numFmtId="0" fontId="43" fillId="34" borderId="42" xfId="0" applyFont="1" applyFill="1" applyBorder="1" applyAlignment="1">
      <alignment horizontal="right" vertical="center" wrapText="1"/>
    </xf>
    <xf numFmtId="0" fontId="43" fillId="34" borderId="43" xfId="0" applyFont="1" applyFill="1" applyBorder="1" applyAlignment="1">
      <alignment horizontal="right" vertical="center" wrapText="1"/>
    </xf>
    <xf numFmtId="0" fontId="43" fillId="34" borderId="44" xfId="0" applyFont="1" applyFill="1" applyBorder="1" applyAlignment="1">
      <alignment horizontal="right" vertical="center" wrapText="1"/>
    </xf>
    <xf numFmtId="0" fontId="43" fillId="34" borderId="20" xfId="0" applyFont="1" applyFill="1" applyBorder="1" applyAlignment="1">
      <alignment horizontal="right" vertical="center" wrapText="1"/>
    </xf>
    <xf numFmtId="4" fontId="51" fillId="34" borderId="14" xfId="0" applyNumberFormat="1" applyFont="1" applyFill="1" applyBorder="1" applyAlignment="1">
      <alignment horizontal="center" vertical="center" wrapText="1"/>
    </xf>
    <xf numFmtId="4" fontId="51" fillId="34" borderId="45" xfId="0" applyNumberFormat="1" applyFont="1" applyFill="1" applyBorder="1" applyAlignment="1">
      <alignment horizontal="center" vertical="center" wrapText="1"/>
    </xf>
    <xf numFmtId="4" fontId="51" fillId="34" borderId="16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55" fillId="0" borderId="11" xfId="59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M3"/>
    </sheetView>
  </sheetViews>
  <sheetFormatPr defaultColWidth="9.140625" defaultRowHeight="15"/>
  <cols>
    <col min="1" max="1" width="6.57421875" style="35" customWidth="1"/>
    <col min="2" max="2" width="15.28125" style="35" customWidth="1"/>
    <col min="3" max="3" width="9.140625" style="35" customWidth="1"/>
    <col min="4" max="4" width="13.28125" style="35" customWidth="1"/>
    <col min="5" max="5" width="20.28125" style="76" customWidth="1"/>
    <col min="6" max="6" width="14.7109375" style="35" customWidth="1"/>
    <col min="7" max="7" width="16.28125" style="35" customWidth="1"/>
    <col min="8" max="8" width="9.421875" style="35" customWidth="1"/>
    <col min="9" max="9" width="12.00390625" style="35" customWidth="1"/>
    <col min="10" max="10" width="11.00390625" style="35" hidden="1" customWidth="1"/>
    <col min="11" max="11" width="10.8515625" style="35" customWidth="1"/>
    <col min="12" max="12" width="17.8515625" style="35" hidden="1" customWidth="1"/>
    <col min="13" max="13" width="16.28125" style="35" customWidth="1"/>
    <col min="14" max="14" width="13.8515625" style="35" hidden="1" customWidth="1"/>
    <col min="15" max="16384" width="9.140625" style="35" customWidth="1"/>
  </cols>
  <sheetData>
    <row r="2" spans="1:14" ht="12.7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6"/>
    </row>
    <row r="3" spans="1:14" ht="12.75">
      <c r="A3" s="66" t="s">
        <v>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6"/>
    </row>
    <row r="5" ht="13.5" thickBot="1"/>
    <row r="6" spans="1:14" ht="51.75" thickTop="1">
      <c r="A6" s="50" t="s">
        <v>34</v>
      </c>
      <c r="B6" s="20" t="s">
        <v>25</v>
      </c>
      <c r="C6" s="20" t="s">
        <v>0</v>
      </c>
      <c r="D6" s="20" t="s">
        <v>35</v>
      </c>
      <c r="E6" s="77" t="s">
        <v>2</v>
      </c>
      <c r="F6" s="20" t="s">
        <v>1</v>
      </c>
      <c r="G6" s="20" t="s">
        <v>36</v>
      </c>
      <c r="H6" s="20" t="s">
        <v>3</v>
      </c>
      <c r="I6" s="20" t="s">
        <v>4</v>
      </c>
      <c r="J6" s="21" t="s">
        <v>5</v>
      </c>
      <c r="K6" s="20" t="s">
        <v>40</v>
      </c>
      <c r="L6" s="18" t="s">
        <v>6</v>
      </c>
      <c r="M6" s="19" t="s">
        <v>7</v>
      </c>
      <c r="N6" s="2" t="s">
        <v>8</v>
      </c>
    </row>
    <row r="7" spans="1:14" ht="101.25">
      <c r="A7" s="51" t="s">
        <v>42</v>
      </c>
      <c r="B7" s="36" t="s">
        <v>43</v>
      </c>
      <c r="C7" s="37" t="s">
        <v>44</v>
      </c>
      <c r="D7" s="38" t="s">
        <v>45</v>
      </c>
      <c r="E7" s="78" t="s">
        <v>46</v>
      </c>
      <c r="F7" s="36" t="s">
        <v>39</v>
      </c>
      <c r="G7" s="36" t="s">
        <v>47</v>
      </c>
      <c r="H7" s="39" t="s">
        <v>37</v>
      </c>
      <c r="I7" s="40"/>
      <c r="J7" s="48">
        <v>1975.3</v>
      </c>
      <c r="K7" s="47">
        <v>1745</v>
      </c>
      <c r="L7" s="22">
        <f>I7*J7</f>
        <v>0</v>
      </c>
      <c r="M7" s="28">
        <f>I7*K7</f>
        <v>0</v>
      </c>
      <c r="N7" s="24">
        <v>3</v>
      </c>
    </row>
    <row r="8" spans="1:14" ht="112.5">
      <c r="A8" s="51" t="s">
        <v>48</v>
      </c>
      <c r="B8" s="36" t="s">
        <v>49</v>
      </c>
      <c r="C8" s="49" t="s">
        <v>50</v>
      </c>
      <c r="D8" s="38" t="s">
        <v>82</v>
      </c>
      <c r="E8" s="79" t="s">
        <v>51</v>
      </c>
      <c r="F8" s="36" t="s">
        <v>39</v>
      </c>
      <c r="G8" s="36" t="s">
        <v>52</v>
      </c>
      <c r="H8" s="39" t="s">
        <v>38</v>
      </c>
      <c r="I8" s="40"/>
      <c r="J8" s="48">
        <v>4906.8</v>
      </c>
      <c r="K8" s="47">
        <v>4362.5</v>
      </c>
      <c r="L8" s="22">
        <f aca="true" t="shared" si="0" ref="L8:L14">I8*J8</f>
        <v>0</v>
      </c>
      <c r="M8" s="28">
        <f aca="true" t="shared" si="1" ref="M8:M14">I8*K8</f>
        <v>0</v>
      </c>
      <c r="N8" s="24">
        <v>3</v>
      </c>
    </row>
    <row r="9" spans="1:14" ht="112.5">
      <c r="A9" s="51" t="s">
        <v>53</v>
      </c>
      <c r="B9" s="36" t="s">
        <v>54</v>
      </c>
      <c r="C9" s="37" t="s">
        <v>55</v>
      </c>
      <c r="D9" s="38" t="s">
        <v>45</v>
      </c>
      <c r="E9" s="78" t="s">
        <v>56</v>
      </c>
      <c r="F9" s="36" t="s">
        <v>39</v>
      </c>
      <c r="G9" s="36" t="s">
        <v>57</v>
      </c>
      <c r="H9" s="39" t="s">
        <v>37</v>
      </c>
      <c r="I9" s="40"/>
      <c r="J9" s="41">
        <v>9846.4</v>
      </c>
      <c r="K9" s="47">
        <v>8725</v>
      </c>
      <c r="L9" s="22">
        <f t="shared" si="0"/>
        <v>0</v>
      </c>
      <c r="M9" s="28">
        <f t="shared" si="1"/>
        <v>0</v>
      </c>
      <c r="N9" s="42">
        <v>3</v>
      </c>
    </row>
    <row r="10" spans="1:14" ht="135">
      <c r="A10" s="51" t="s">
        <v>58</v>
      </c>
      <c r="B10" s="43" t="s">
        <v>59</v>
      </c>
      <c r="C10" s="44" t="s">
        <v>81</v>
      </c>
      <c r="D10" s="38" t="s">
        <v>60</v>
      </c>
      <c r="E10" s="80" t="s">
        <v>61</v>
      </c>
      <c r="F10" s="43" t="s">
        <v>39</v>
      </c>
      <c r="G10" s="43" t="s">
        <v>62</v>
      </c>
      <c r="H10" s="39" t="s">
        <v>63</v>
      </c>
      <c r="I10" s="40"/>
      <c r="J10" s="41">
        <v>3705.3</v>
      </c>
      <c r="K10" s="47">
        <v>3490</v>
      </c>
      <c r="L10" s="22">
        <f t="shared" si="0"/>
        <v>0</v>
      </c>
      <c r="M10" s="28">
        <f t="shared" si="1"/>
        <v>0</v>
      </c>
      <c r="N10" s="42">
        <v>3</v>
      </c>
    </row>
    <row r="11" spans="1:14" ht="112.5">
      <c r="A11" s="51" t="s">
        <v>64</v>
      </c>
      <c r="B11" s="43" t="s">
        <v>65</v>
      </c>
      <c r="C11" s="37" t="s">
        <v>66</v>
      </c>
      <c r="D11" s="38" t="s">
        <v>67</v>
      </c>
      <c r="E11" s="78" t="s">
        <v>56</v>
      </c>
      <c r="F11" s="36" t="s">
        <v>39</v>
      </c>
      <c r="G11" s="36" t="s">
        <v>68</v>
      </c>
      <c r="H11" s="39" t="s">
        <v>69</v>
      </c>
      <c r="I11" s="40"/>
      <c r="J11" s="41">
        <v>7410.6</v>
      </c>
      <c r="K11" s="47">
        <v>6980</v>
      </c>
      <c r="L11" s="22">
        <f t="shared" si="0"/>
        <v>0</v>
      </c>
      <c r="M11" s="28">
        <f t="shared" si="1"/>
        <v>0</v>
      </c>
      <c r="N11" s="42">
        <v>3</v>
      </c>
    </row>
    <row r="12" spans="1:14" ht="22.5">
      <c r="A12" s="60" t="s">
        <v>70</v>
      </c>
      <c r="B12" s="63" t="s">
        <v>80</v>
      </c>
      <c r="C12" s="45" t="s">
        <v>71</v>
      </c>
      <c r="D12" s="38" t="s">
        <v>72</v>
      </c>
      <c r="E12" s="78" t="s">
        <v>73</v>
      </c>
      <c r="F12" s="46" t="s">
        <v>39</v>
      </c>
      <c r="G12" s="46" t="s">
        <v>74</v>
      </c>
      <c r="H12" s="36" t="s">
        <v>75</v>
      </c>
      <c r="I12" s="40"/>
      <c r="J12" s="41">
        <v>71.95</v>
      </c>
      <c r="K12" s="47">
        <v>71.95</v>
      </c>
      <c r="L12" s="22">
        <f t="shared" si="0"/>
        <v>0</v>
      </c>
      <c r="M12" s="28">
        <f t="shared" si="1"/>
        <v>0</v>
      </c>
      <c r="N12" s="42">
        <v>3</v>
      </c>
    </row>
    <row r="13" spans="1:14" ht="22.5">
      <c r="A13" s="61"/>
      <c r="B13" s="64"/>
      <c r="C13" s="45" t="s">
        <v>76</v>
      </c>
      <c r="D13" s="38" t="s">
        <v>72</v>
      </c>
      <c r="E13" s="78" t="s">
        <v>73</v>
      </c>
      <c r="F13" s="46" t="s">
        <v>39</v>
      </c>
      <c r="G13" s="46" t="s">
        <v>77</v>
      </c>
      <c r="H13" s="36" t="s">
        <v>75</v>
      </c>
      <c r="I13" s="40"/>
      <c r="J13" s="41">
        <v>71.95</v>
      </c>
      <c r="K13" s="47">
        <v>71.95</v>
      </c>
      <c r="L13" s="22">
        <f t="shared" si="0"/>
        <v>0</v>
      </c>
      <c r="M13" s="28">
        <f t="shared" si="1"/>
        <v>0</v>
      </c>
      <c r="N13" s="42">
        <v>3</v>
      </c>
    </row>
    <row r="14" spans="1:14" ht="23.25" thickBot="1">
      <c r="A14" s="62"/>
      <c r="B14" s="65"/>
      <c r="C14" s="45" t="s">
        <v>78</v>
      </c>
      <c r="D14" s="38" t="s">
        <v>72</v>
      </c>
      <c r="E14" s="78" t="s">
        <v>73</v>
      </c>
      <c r="F14" s="46" t="s">
        <v>39</v>
      </c>
      <c r="G14" s="46" t="s">
        <v>79</v>
      </c>
      <c r="H14" s="36" t="s">
        <v>75</v>
      </c>
      <c r="I14" s="40"/>
      <c r="J14" s="41">
        <v>71.95</v>
      </c>
      <c r="K14" s="56">
        <v>71.39</v>
      </c>
      <c r="L14" s="22">
        <f t="shared" si="0"/>
        <v>0</v>
      </c>
      <c r="M14" s="55">
        <f t="shared" si="1"/>
        <v>0</v>
      </c>
      <c r="N14" s="42">
        <v>3</v>
      </c>
    </row>
    <row r="15" spans="1:14" ht="13.5" thickTop="1">
      <c r="A15" s="57" t="s">
        <v>26</v>
      </c>
      <c r="B15" s="58"/>
      <c r="C15" s="58"/>
      <c r="D15" s="58"/>
      <c r="E15" s="58"/>
      <c r="F15" s="58"/>
      <c r="G15" s="58"/>
      <c r="H15" s="58"/>
      <c r="I15" s="58"/>
      <c r="J15" s="58"/>
      <c r="K15" s="59"/>
      <c r="L15" s="25">
        <f>SUM(L7:L14)</f>
        <v>0</v>
      </c>
      <c r="M15" s="54">
        <f>SUM(M7:M14)</f>
        <v>0</v>
      </c>
      <c r="N15" s="23"/>
    </row>
    <row r="16" spans="1:14" ht="12.75">
      <c r="A16" s="70" t="s">
        <v>27</v>
      </c>
      <c r="B16" s="71"/>
      <c r="C16" s="71"/>
      <c r="D16" s="71"/>
      <c r="E16" s="71"/>
      <c r="F16" s="71"/>
      <c r="G16" s="71"/>
      <c r="H16" s="71"/>
      <c r="I16" s="71"/>
      <c r="J16" s="71"/>
      <c r="K16" s="72"/>
      <c r="L16" s="26">
        <f>L15*0.1</f>
        <v>0</v>
      </c>
      <c r="M16" s="52">
        <f>M15*0.1</f>
        <v>0</v>
      </c>
      <c r="N16" s="23"/>
    </row>
    <row r="17" spans="1:14" ht="13.5" thickBot="1">
      <c r="A17" s="67" t="s">
        <v>28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  <c r="L17" s="27">
        <f>L16+L15</f>
        <v>0</v>
      </c>
      <c r="M17" s="53">
        <f>M16+M15</f>
        <v>0</v>
      </c>
      <c r="N17" s="23"/>
    </row>
    <row r="18" ht="13.5" thickTop="1"/>
  </sheetData>
  <sheetProtection/>
  <mergeCells count="7">
    <mergeCell ref="A15:K15"/>
    <mergeCell ref="A12:A14"/>
    <mergeCell ref="B12:B14"/>
    <mergeCell ref="A2:M2"/>
    <mergeCell ref="A3:M3"/>
    <mergeCell ref="A17:K17"/>
    <mergeCell ref="A16:K16"/>
  </mergeCells>
  <printOptions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41</v>
      </c>
    </row>
    <row r="4" ht="15" thickBot="1"/>
    <row r="5" spans="2:7" ht="24.75" thickBot="1">
      <c r="B5" s="3" t="s">
        <v>10</v>
      </c>
      <c r="C5" s="4" t="s">
        <v>83</v>
      </c>
      <c r="E5" s="29" t="s">
        <v>29</v>
      </c>
      <c r="F5" s="30" t="s">
        <v>30</v>
      </c>
      <c r="G5" s="31" t="s">
        <v>31</v>
      </c>
    </row>
    <row r="6" spans="2:7" ht="15" thickBot="1">
      <c r="B6" s="5"/>
      <c r="C6" s="6"/>
      <c r="E6" s="11">
        <f>SUBTOTAL(9,specifikacija!L7:L14)</f>
        <v>0</v>
      </c>
      <c r="F6" s="11">
        <f>SUBTOTAL(9,specifikacija!M7:M14)</f>
        <v>0</v>
      </c>
      <c r="G6" s="12">
        <f>F6*1.1</f>
        <v>0</v>
      </c>
    </row>
    <row r="7" spans="2:7" ht="15.75" thickBot="1">
      <c r="B7" s="3" t="s">
        <v>11</v>
      </c>
      <c r="C7" s="7" t="s">
        <v>23</v>
      </c>
      <c r="E7" s="73" t="s">
        <v>32</v>
      </c>
      <c r="F7" s="74"/>
      <c r="G7" s="75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12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13</v>
      </c>
      <c r="C11" s="7" t="s">
        <v>17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3" t="s">
        <v>25</v>
      </c>
      <c r="C13" s="34" t="s">
        <v>33</v>
      </c>
      <c r="E13" s="8" t="s">
        <v>20</v>
      </c>
      <c r="F13" s="32">
        <f>SUBTOTAL(101,specifikacija!N7:N14)</f>
        <v>3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14</v>
      </c>
      <c r="C15" s="4" t="s">
        <v>18</v>
      </c>
      <c r="E15" s="8" t="s">
        <v>21</v>
      </c>
      <c r="F15" s="7" t="s">
        <v>19</v>
      </c>
    </row>
    <row r="16" spans="2:3" ht="14.25">
      <c r="B16" s="5"/>
      <c r="C16" s="6"/>
    </row>
    <row r="17" spans="2:3" ht="25.5">
      <c r="B17" s="3" t="s">
        <v>15</v>
      </c>
      <c r="C17" s="4" t="s">
        <v>84</v>
      </c>
    </row>
    <row r="18" spans="2:3" ht="14.25">
      <c r="B18" s="5"/>
      <c r="C18" s="6"/>
    </row>
    <row r="19" spans="2:3" ht="15">
      <c r="B19" s="3" t="s">
        <v>16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2018-06-08T14:08:59Z</dcterms:modified>
  <cp:category/>
  <cp:version/>
  <cp:contentType/>
  <cp:contentStatus/>
</cp:coreProperties>
</file>