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<sst xmlns="http://schemas.openxmlformats.org/spreadsheetml/2006/main" count="61" uniqueCount="53">
  <si>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ЈКЛ</t>
  </si>
  <si>
    <t>Произвођач</t>
  </si>
  <si>
    <t>Јединица мере</t>
  </si>
  <si>
    <t>Количина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</si>
  <si>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</si>
  <si>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</si>
  <si>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</si>
  <si>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</si>
  <si>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</si>
  <si>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</si>
  <si>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</si>
  <si>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</si>
  <si>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</si>
  <si>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</si>
  <si>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</si>
  <si>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</si>
  <si>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</si>
  <si>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</si>
  <si>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</si>
  <si>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</si>
  <si>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</si>
  <si>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</si>
  <si>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</si>
  <si>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</si>
  <si>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</si>
  <si>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</si>
  <si>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</si>
  <si>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</si>
  <si>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</si>
  <si>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Партија</t>
  </si>
  <si>
    <t>Паковање и јачина лека</t>
  </si>
  <si>
    <t>оригинално паковање</t>
  </si>
  <si>
    <t>404-1-110/17-38</t>
  </si>
  <si>
    <t>Лекови са Листе A и Листе A1 Листе лекова за 2017. годину</t>
  </si>
  <si>
    <t>INO-PHARM D.O.O.</t>
  </si>
  <si>
    <t>N003509</t>
  </si>
  <si>
    <t>MOLSIDOMIN WZF *</t>
  </si>
  <si>
    <t>blister, 30 po 4 mg</t>
  </si>
  <si>
    <t>N003491</t>
  </si>
  <si>
    <t>blister, 30 po 2mg</t>
  </si>
  <si>
    <t>VIREAD</t>
  </si>
  <si>
    <t>boca, 30 po 245 mg</t>
  </si>
  <si>
    <t>TRUVADA</t>
  </si>
  <si>
    <t>boca, 30 po (245mg+200mg)</t>
  </si>
  <si>
    <t>LASTET CAP.25</t>
  </si>
  <si>
    <t>blister, 40 po 25 mg</t>
  </si>
  <si>
    <t>LASTET CAP.50</t>
  </si>
  <si>
    <t>blister, 20 po 50 mg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</si>
  <si>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</si>
  <si>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</si>
  <si>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</si>
  <si>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 xml:space="preserve">Јединична процењена цена без ПДВ-а </t>
  </si>
  <si>
    <t>Обликована по партијама, централизована, оквирни споразум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</si>
</sst>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3" fontId="49" fillId="0" borderId="11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3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48" fillId="0" borderId="10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4" fontId="48" fillId="0" borderId="16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/>
    </xf>
    <xf numFmtId="0" fontId="48" fillId="0" borderId="18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48" fillId="0" borderId="10" xfId="0" applyNumberFormat="1" applyFont="1" applyBorder="1" applyAlignment="1">
      <alignment horizontal="right" vertical="center"/>
    </xf>
    <xf numFmtId="4" fontId="48" fillId="0" borderId="17" xfId="0" applyNumberFormat="1" applyFont="1" applyBorder="1" applyAlignment="1">
      <alignment horizontal="right" vertical="center"/>
    </xf>
    <xf numFmtId="4" fontId="49" fillId="0" borderId="14" xfId="0" applyNumberFormat="1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vertical="center" wrapText="1"/>
    </xf>
    <xf numFmtId="4" fontId="55" fillId="0" borderId="17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4 2" xfId="66"/>
    <cellStyle name="Normal 5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7.28125" style="0" customWidth="1"/>
    <col min="2" max="2" width="9.00390625" style="0" customWidth="1"/>
    <col min="3" max="3" width="18.421875" style="0" customWidth="1"/>
    <col min="4" max="4" width="19.8515625" style="0" customWidth="1"/>
    <col min="5" max="5" width="16.421875" style="0" hidden="1" customWidth="1"/>
    <col min="6" max="6" width="13.140625" style="25" customWidth="1"/>
    <col min="7" max="7" width="10.57421875" style="0" customWidth="1"/>
    <col min="8" max="8" width="13.421875" style="0" hidden="1" customWidth="1"/>
    <col min="9" max="9" width="10.00390625" style="26" customWidth="1"/>
    <col min="10" max="10" width="12.7109375" style="26" hidden="1" customWidth="1"/>
    <col min="11" max="11" width="14.140625" style="26" customWidth="1"/>
    <col min="12" max="12" width="8.140625" style="26" hidden="1" customWidth="1"/>
  </cols>
  <sheetData>
    <row r="1" spans="1:14" ht="18.75" customHeight="1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13"/>
      <c r="M1" s="13"/>
      <c r="N1" s="13"/>
    </row>
    <row r="2" spans="1:14" ht="18.75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3"/>
      <c r="M2" s="13"/>
      <c r="N2" s="13"/>
    </row>
    <row r="3" spans="1:14" ht="15">
      <c r="A3" s="21"/>
      <c r="B3" s="21"/>
      <c r="C3" s="21"/>
      <c r="D3" s="21"/>
      <c r="E3" s="31"/>
      <c r="F3" s="21"/>
      <c r="G3" s="21"/>
      <c r="H3" s="21"/>
      <c r="I3" s="21"/>
      <c r="J3" s="21"/>
      <c r="K3" s="21"/>
      <c r="L3" s="21"/>
      <c r="M3" s="21"/>
      <c r="N3" s="21"/>
    </row>
    <row r="4" spans="1:12" ht="48">
      <c r="A4" s="37" t="s">
        <v>29</v>
      </c>
      <c r="B4" s="37" t="s">
        <v>0</v>
      </c>
      <c r="C4" s="37" t="s">
        <v>20</v>
      </c>
      <c r="D4" s="37" t="s">
        <v>30</v>
      </c>
      <c r="E4" s="37" t="s">
        <v>1</v>
      </c>
      <c r="F4" s="38" t="s">
        <v>2</v>
      </c>
      <c r="G4" s="38" t="s">
        <v>3</v>
      </c>
      <c r="H4" s="39" t="s">
        <v>51</v>
      </c>
      <c r="I4" s="38" t="s">
        <v>48</v>
      </c>
      <c r="J4" s="39" t="s">
        <v>49</v>
      </c>
      <c r="K4" s="38" t="s">
        <v>50</v>
      </c>
      <c r="L4" s="39" t="s">
        <v>4</v>
      </c>
    </row>
    <row r="5" spans="1:12" s="32" customFormat="1" ht="24">
      <c r="A5" s="41">
        <v>161</v>
      </c>
      <c r="B5" s="41" t="s">
        <v>35</v>
      </c>
      <c r="C5" s="41" t="s">
        <v>36</v>
      </c>
      <c r="D5" s="41" t="s">
        <v>37</v>
      </c>
      <c r="E5" s="41"/>
      <c r="F5" s="41" t="s">
        <v>31</v>
      </c>
      <c r="G5" s="42"/>
      <c r="H5" s="43">
        <v>183.6</v>
      </c>
      <c r="I5" s="44">
        <v>268.4</v>
      </c>
      <c r="J5" s="44">
        <f aca="true" t="shared" si="0" ref="J5:J10">G5*H5</f>
        <v>0</v>
      </c>
      <c r="K5" s="51">
        <f aca="true" t="shared" si="1" ref="K5:K10">G5*I5</f>
        <v>0</v>
      </c>
      <c r="L5" s="45">
        <v>1</v>
      </c>
    </row>
    <row r="6" spans="1:12" s="32" customFormat="1" ht="24">
      <c r="A6" s="46">
        <v>162</v>
      </c>
      <c r="B6" s="46" t="s">
        <v>38</v>
      </c>
      <c r="C6" s="46" t="s">
        <v>36</v>
      </c>
      <c r="D6" s="46" t="s">
        <v>39</v>
      </c>
      <c r="E6" s="46"/>
      <c r="F6" s="46" t="s">
        <v>31</v>
      </c>
      <c r="G6" s="47"/>
      <c r="H6" s="48">
        <v>127.8</v>
      </c>
      <c r="I6" s="49">
        <v>127.76</v>
      </c>
      <c r="J6" s="49">
        <f t="shared" si="0"/>
        <v>0</v>
      </c>
      <c r="K6" s="52">
        <f t="shared" si="1"/>
        <v>0</v>
      </c>
      <c r="L6" s="50">
        <v>1</v>
      </c>
    </row>
    <row r="7" spans="1:12" s="32" customFormat="1" ht="24">
      <c r="A7" s="6">
        <v>828</v>
      </c>
      <c r="B7" s="6">
        <v>1328500</v>
      </c>
      <c r="C7" s="6" t="s">
        <v>40</v>
      </c>
      <c r="D7" s="6" t="s">
        <v>41</v>
      </c>
      <c r="E7" s="6"/>
      <c r="F7" s="6" t="s">
        <v>31</v>
      </c>
      <c r="G7" s="47"/>
      <c r="H7" s="22">
        <v>31413.3</v>
      </c>
      <c r="I7" s="63">
        <v>19597.2</v>
      </c>
      <c r="J7" s="23">
        <f t="shared" si="0"/>
        <v>0</v>
      </c>
      <c r="K7" s="53">
        <f t="shared" si="1"/>
        <v>0</v>
      </c>
      <c r="L7" s="24">
        <v>1</v>
      </c>
    </row>
    <row r="8" spans="1:12" s="32" customFormat="1" ht="24">
      <c r="A8" s="6">
        <v>834</v>
      </c>
      <c r="B8" s="6">
        <v>1328442</v>
      </c>
      <c r="C8" s="6" t="s">
        <v>42</v>
      </c>
      <c r="D8" s="6" t="s">
        <v>43</v>
      </c>
      <c r="E8" s="6"/>
      <c r="F8" s="6" t="s">
        <v>31</v>
      </c>
      <c r="G8" s="47"/>
      <c r="H8" s="22">
        <v>36009.4</v>
      </c>
      <c r="I8" s="63">
        <v>25170</v>
      </c>
      <c r="J8" s="23">
        <f t="shared" si="0"/>
        <v>0</v>
      </c>
      <c r="K8" s="53">
        <f t="shared" si="1"/>
        <v>0</v>
      </c>
      <c r="L8" s="24">
        <v>1</v>
      </c>
    </row>
    <row r="9" spans="1:12" s="32" customFormat="1" ht="24">
      <c r="A9" s="6">
        <v>844</v>
      </c>
      <c r="B9" s="6">
        <v>1030223</v>
      </c>
      <c r="C9" s="6" t="s">
        <v>44</v>
      </c>
      <c r="D9" s="6" t="s">
        <v>45</v>
      </c>
      <c r="E9" s="6"/>
      <c r="F9" s="6" t="s">
        <v>31</v>
      </c>
      <c r="G9" s="47"/>
      <c r="H9" s="22">
        <v>12300.1</v>
      </c>
      <c r="I9" s="63">
        <v>12204.2</v>
      </c>
      <c r="J9" s="23">
        <f t="shared" si="0"/>
        <v>0</v>
      </c>
      <c r="K9" s="53">
        <f t="shared" si="1"/>
        <v>0</v>
      </c>
      <c r="L9" s="24">
        <v>1</v>
      </c>
    </row>
    <row r="10" spans="1:12" s="32" customFormat="1" ht="24">
      <c r="A10" s="34">
        <v>845</v>
      </c>
      <c r="B10" s="34">
        <v>1030222</v>
      </c>
      <c r="C10" s="34" t="s">
        <v>46</v>
      </c>
      <c r="D10" s="34" t="s">
        <v>47</v>
      </c>
      <c r="E10" s="34"/>
      <c r="F10" s="34" t="s">
        <v>31</v>
      </c>
      <c r="G10" s="47"/>
      <c r="H10" s="35">
        <v>10203.7</v>
      </c>
      <c r="I10" s="57">
        <v>10124.1</v>
      </c>
      <c r="J10" s="36">
        <f t="shared" si="0"/>
        <v>0</v>
      </c>
      <c r="K10" s="54">
        <f t="shared" si="1"/>
        <v>0</v>
      </c>
      <c r="L10" s="24">
        <v>1</v>
      </c>
    </row>
    <row r="11" spans="1:15" ht="15.75" customHeight="1">
      <c r="A11" s="58" t="s">
        <v>21</v>
      </c>
      <c r="B11" s="58"/>
      <c r="C11" s="58"/>
      <c r="D11" s="58"/>
      <c r="E11" s="58"/>
      <c r="F11" s="58"/>
      <c r="G11" s="58"/>
      <c r="H11" s="58"/>
      <c r="I11" s="58"/>
      <c r="J11" s="40">
        <f>SUM(J5:J10)</f>
        <v>0</v>
      </c>
      <c r="K11" s="40">
        <f>SUM(K5:K10)</f>
        <v>0</v>
      </c>
      <c r="L11" s="33"/>
      <c r="M11" s="28"/>
      <c r="N11" s="29"/>
      <c r="O11" s="30"/>
    </row>
    <row r="12" spans="1:15" ht="15" customHeight="1">
      <c r="A12" s="58" t="s">
        <v>22</v>
      </c>
      <c r="B12" s="58"/>
      <c r="C12" s="58"/>
      <c r="D12" s="58"/>
      <c r="E12" s="58"/>
      <c r="F12" s="58"/>
      <c r="G12" s="58"/>
      <c r="H12" s="58"/>
      <c r="I12" s="58"/>
      <c r="J12" s="40">
        <f>J11*0.1</f>
        <v>0</v>
      </c>
      <c r="K12" s="40">
        <f>K11*0.1</f>
        <v>0</v>
      </c>
      <c r="L12" s="27"/>
      <c r="M12" s="28"/>
      <c r="N12" s="29"/>
      <c r="O12" s="30"/>
    </row>
    <row r="13" spans="1:15" ht="15.75" customHeight="1">
      <c r="A13" s="58" t="s">
        <v>23</v>
      </c>
      <c r="B13" s="58"/>
      <c r="C13" s="58"/>
      <c r="D13" s="58"/>
      <c r="E13" s="58"/>
      <c r="F13" s="58"/>
      <c r="G13" s="58"/>
      <c r="H13" s="58"/>
      <c r="I13" s="58"/>
      <c r="J13" s="40">
        <f>SUM(J11:J12)</f>
        <v>0</v>
      </c>
      <c r="K13" s="40">
        <f>SUM(K11:K12)</f>
        <v>0</v>
      </c>
      <c r="L13" s="27"/>
      <c r="M13" s="28"/>
      <c r="N13" s="29"/>
      <c r="O13" s="30"/>
    </row>
  </sheetData>
  <sheetProtection/>
  <mergeCells count="5">
    <mergeCell ref="A12:I12"/>
    <mergeCell ref="A13:I13"/>
    <mergeCell ref="A1:K1"/>
    <mergeCell ref="A2:K2"/>
    <mergeCell ref="A11:I11"/>
  </mergeCells>
  <printOptions/>
  <pageMargins left="0.708661417322835" right="0.708661417322835" top="0.748031496062992" bottom="0.74803149606299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8.421875" style="1" customWidth="1"/>
    <col min="4" max="4" width="6.00390625" style="1" customWidth="1"/>
    <col min="5" max="7" width="19.7109375" style="1" customWidth="1"/>
    <col min="8" max="16384" width="9.140625" style="1" customWidth="1"/>
  </cols>
  <sheetData>
    <row r="2" spans="2:5" ht="14.25">
      <c r="B2" s="9" t="s">
        <v>5</v>
      </c>
      <c r="C2" s="9"/>
      <c r="D2" s="9"/>
      <c r="E2" s="9" t="s">
        <v>34</v>
      </c>
    </row>
    <row r="4" ht="15" thickBot="1"/>
    <row r="5" spans="2:7" ht="24.75" thickBot="1">
      <c r="B5" s="2" t="s">
        <v>6</v>
      </c>
      <c r="C5" s="3" t="s">
        <v>32</v>
      </c>
      <c r="E5" s="15" t="s">
        <v>24</v>
      </c>
      <c r="F5" s="16" t="s">
        <v>25</v>
      </c>
      <c r="G5" s="17" t="s">
        <v>26</v>
      </c>
    </row>
    <row r="6" spans="2:7" ht="15" thickBot="1">
      <c r="B6" s="4"/>
      <c r="C6" s="5"/>
      <c r="E6" s="55">
        <f>specifikacija!J11</f>
        <v>0</v>
      </c>
      <c r="F6" s="55">
        <f>specifikacija!K11</f>
        <v>0</v>
      </c>
      <c r="G6" s="56">
        <f>specifikacija!K13</f>
        <v>0</v>
      </c>
    </row>
    <row r="7" spans="2:7" ht="36.75" thickBot="1">
      <c r="B7" s="2" t="s">
        <v>7</v>
      </c>
      <c r="C7" s="6" t="s">
        <v>52</v>
      </c>
      <c r="E7" s="60" t="s">
        <v>27</v>
      </c>
      <c r="F7" s="61"/>
      <c r="G7" s="62"/>
    </row>
    <row r="8" spans="2:7" ht="15" thickBot="1">
      <c r="B8" s="4"/>
      <c r="C8" s="5"/>
      <c r="E8" s="10">
        <f>E6/1000</f>
        <v>0</v>
      </c>
      <c r="F8" s="11">
        <f>F6/1000</f>
        <v>0</v>
      </c>
      <c r="G8" s="12">
        <f>G6/1000</f>
        <v>0</v>
      </c>
    </row>
    <row r="9" spans="2:7" ht="15">
      <c r="B9" s="2" t="s">
        <v>8</v>
      </c>
      <c r="C9" s="6" t="s">
        <v>19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9</v>
      </c>
      <c r="C11" s="6" t="s">
        <v>13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19" t="s">
        <v>20</v>
      </c>
      <c r="C13" s="20" t="s">
        <v>28</v>
      </c>
      <c r="E13" s="7" t="s">
        <v>16</v>
      </c>
      <c r="F13" s="18">
        <f>SUBTOTAL(101,specifikacija!L5:L10)</f>
        <v>1</v>
      </c>
      <c r="G13" s="4"/>
    </row>
    <row r="14" spans="2:7" ht="14.25">
      <c r="B14" s="4"/>
      <c r="C14" s="5"/>
      <c r="E14" s="5"/>
      <c r="F14" s="5"/>
      <c r="G14" s="4"/>
    </row>
    <row r="15" spans="2:6" ht="24">
      <c r="B15" s="2" t="s">
        <v>10</v>
      </c>
      <c r="C15" s="3" t="s">
        <v>14</v>
      </c>
      <c r="E15" s="7" t="s">
        <v>17</v>
      </c>
      <c r="F15" s="6" t="s">
        <v>15</v>
      </c>
    </row>
    <row r="16" spans="2:3" ht="14.25">
      <c r="B16" s="4"/>
      <c r="C16" s="5"/>
    </row>
    <row r="17" spans="2:3" ht="25.5">
      <c r="B17" s="2" t="s">
        <v>11</v>
      </c>
      <c r="C17" s="3" t="s">
        <v>33</v>
      </c>
    </row>
    <row r="18" spans="2:3" ht="14.25">
      <c r="B18" s="4"/>
      <c r="C18" s="5"/>
    </row>
    <row r="19" spans="2:3" ht="15">
      <c r="B19" s="2" t="s">
        <v>12</v>
      </c>
      <c r="C19" s="8">
        <v>33600000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2018-06-08T12:47:12Z</dcterms:modified>
  <cp:category/>
  <cp:version/>
  <cp:contentType/>
  <cp:contentStatus/>
</cp:coreProperties>
</file>