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<sst xmlns="http://schemas.openxmlformats.org/spreadsheetml/2006/main" count="50" uniqueCount="45">
  <si>
    <t>ЈКЛ</t>
  </si>
  <si>
    <t>Произвођач</t>
  </si>
  <si>
    <t>Јединица мере</t>
  </si>
  <si>
    <t>Количина</t>
  </si>
  <si>
    <t>Број понуда по партији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</si>
  <si>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</si>
  <si>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</si>
  <si>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</si>
  <si>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</si>
  <si>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</si>
  <si>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</si>
  <si>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</si>
  <si>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</si>
  <si>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</si>
  <si>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Класичан сектор</t>
  </si>
  <si>
    <t>Најнижа понуђена цена</t>
  </si>
  <si>
    <t>Број понуда</t>
  </si>
  <si>
    <t>Критеријум</t>
  </si>
  <si>
    <t>ПРИЛОГ 1 УГОВОРА - СПЕЦИФИКАЦИЈА ЛЕКОВА СА ЦЕНОМ</t>
  </si>
  <si>
    <t>Отворени</t>
  </si>
  <si>
    <t>Предмет набавке</t>
  </si>
  <si>
    <t>УКУПНА ВРЕДНОСТ БЕЗ ПДВ</t>
  </si>
  <si>
    <t>ИЗНОС ПДВ</t>
  </si>
  <si>
    <t>УКУПНА ВРЕДНОСТ СА ПДВ</t>
  </si>
  <si>
    <t>ПРОЦЕЊЕНА ВРЕДНОСТ</t>
  </si>
  <si>
    <t>УГОВОРЕНА ВРЕДНОСТ (БЕЗ ПДВ)</t>
  </si>
  <si>
    <t>УГОВОРЕНА ВРЕДНОСТ (СА ПДВ)</t>
  </si>
  <si>
    <t>У хиљадама динара (за УЈН)</t>
  </si>
  <si>
    <t>Друга добра</t>
  </si>
  <si>
    <t>Партија</t>
  </si>
  <si>
    <t>Паковање и јачина лека</t>
  </si>
  <si>
    <t>оригинално паковање</t>
  </si>
  <si>
    <t>404-1-110/17-38</t>
  </si>
  <si>
    <t>Лекови са Листе A и Листе A1 Листе лекова за 2017. годину</t>
  </si>
  <si>
    <t>MEDICA LINEA PHARMA D.O.O.</t>
  </si>
  <si>
    <t>NORVIR</t>
  </si>
  <si>
    <t>boca, 30 po 100 mg</t>
  </si>
  <si>
    <t>ALUVIA</t>
  </si>
  <si>
    <t>boca, 1po 120 (200 mg + 50 mg)</t>
  </si>
  <si>
    <t>bočica plastična, 1 po 60 (100 mg + 25 mg)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</si>
  <si>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</si>
  <si>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</si>
  <si>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</si>
  <si>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</si>
  <si>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Обликована по партијама, централизована, оквирни споразум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</si>
</sst>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  <numFmt numFmtId="187" formatCode="#,##0.0000"/>
    <numFmt numFmtId="188" formatCode="#,##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medium"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48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3" fontId="49" fillId="0" borderId="11" xfId="0" applyNumberFormat="1" applyFont="1" applyFill="1" applyBorder="1" applyAlignment="1">
      <alignment vertical="center" wrapText="1"/>
    </xf>
    <xf numFmtId="3" fontId="49" fillId="0" borderId="12" xfId="0" applyNumberFormat="1" applyFont="1" applyFill="1" applyBorder="1" applyAlignment="1">
      <alignment vertical="center" wrapText="1"/>
    </xf>
    <xf numFmtId="3" fontId="49" fillId="0" borderId="13" xfId="0" applyNumberFormat="1" applyFont="1" applyFill="1" applyBorder="1" applyAlignment="1">
      <alignment vertical="center" wrapText="1"/>
    </xf>
    <xf numFmtId="0" fontId="41" fillId="0" borderId="0" xfId="0" applyFont="1" applyAlignment="1">
      <alignment vertical="center" wrapText="1"/>
    </xf>
    <xf numFmtId="4" fontId="46" fillId="0" borderId="0" xfId="0" applyNumberFormat="1" applyFont="1" applyAlignment="1">
      <alignment/>
    </xf>
    <xf numFmtId="0" fontId="4" fillId="33" borderId="1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3" fontId="50" fillId="0" borderId="10" xfId="0" applyNumberFormat="1" applyFont="1" applyFill="1" applyBorder="1" applyAlignment="1">
      <alignment horizontal="center" vertical="center" wrapText="1"/>
    </xf>
    <xf numFmtId="0" fontId="3" fillId="33" borderId="10" xfId="65" applyFont="1" applyFill="1" applyBorder="1" applyAlignment="1">
      <alignment horizontal="center" vertical="center" wrapText="1"/>
      <protection/>
    </xf>
    <xf numFmtId="0" fontId="48" fillId="0" borderId="10" xfId="65" applyFont="1" applyBorder="1" applyAlignment="1">
      <alignment horizontal="center" vertical="center" wrapText="1"/>
      <protection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3" fontId="48" fillId="0" borderId="10" xfId="0" applyNumberFormat="1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/>
    </xf>
    <xf numFmtId="0" fontId="51" fillId="0" borderId="0" xfId="0" applyFont="1" applyAlignment="1">
      <alignment/>
    </xf>
    <xf numFmtId="0" fontId="0" fillId="0" borderId="0" xfId="0" applyAlignment="1">
      <alignment horizontal="center" vertical="center"/>
    </xf>
    <xf numFmtId="4" fontId="48" fillId="0" borderId="0" xfId="0" applyNumberFormat="1" applyFont="1" applyFill="1" applyBorder="1" applyAlignment="1">
      <alignment horizontal="center" vertical="center" wrapText="1"/>
    </xf>
    <xf numFmtId="4" fontId="48" fillId="0" borderId="0" xfId="0" applyNumberFormat="1" applyFont="1" applyFill="1" applyBorder="1" applyAlignment="1">
      <alignment horizontal="right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52" fillId="0" borderId="0" xfId="0" applyFont="1" applyAlignment="1">
      <alignment/>
    </xf>
    <xf numFmtId="0" fontId="48" fillId="0" borderId="16" xfId="0" applyNumberFormat="1" applyFont="1" applyBorder="1" applyAlignment="1">
      <alignment horizontal="center" vertical="center"/>
    </xf>
    <xf numFmtId="4" fontId="48" fillId="0" borderId="17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4" fontId="48" fillId="33" borderId="10" xfId="0" applyNumberFormat="1" applyFont="1" applyFill="1" applyBorder="1" applyAlignment="1">
      <alignment vertical="center" wrapText="1"/>
    </xf>
    <xf numFmtId="0" fontId="48" fillId="0" borderId="18" xfId="0" applyNumberFormat="1" applyFont="1" applyBorder="1" applyAlignment="1">
      <alignment horizontal="center" vertical="center"/>
    </xf>
    <xf numFmtId="4" fontId="49" fillId="0" borderId="14" xfId="0" applyNumberFormat="1" applyFont="1" applyFill="1" applyBorder="1" applyAlignment="1">
      <alignment vertical="center" wrapText="1"/>
    </xf>
    <xf numFmtId="4" fontId="49" fillId="0" borderId="15" xfId="0" applyNumberFormat="1" applyFont="1" applyFill="1" applyBorder="1" applyAlignment="1">
      <alignment vertical="center" wrapText="1"/>
    </xf>
    <xf numFmtId="4" fontId="48" fillId="0" borderId="10" xfId="0" applyNumberFormat="1" applyFont="1" applyBorder="1" applyAlignment="1">
      <alignment horizontal="right" vertical="center"/>
    </xf>
    <xf numFmtId="4" fontId="55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8" fillId="33" borderId="10" xfId="0" applyFont="1" applyFill="1" applyBorder="1" applyAlignment="1">
      <alignment horizontal="right" vertical="center" wrapText="1"/>
    </xf>
    <xf numFmtId="4" fontId="49" fillId="33" borderId="11" xfId="0" applyNumberFormat="1" applyFont="1" applyFill="1" applyBorder="1" applyAlignment="1">
      <alignment horizontal="center" vertical="center" wrapText="1"/>
    </xf>
    <xf numFmtId="4" fontId="49" fillId="33" borderId="19" xfId="0" applyNumberFormat="1" applyFont="1" applyFill="1" applyBorder="1" applyAlignment="1">
      <alignment horizontal="center" vertical="center" wrapText="1"/>
    </xf>
    <xf numFmtId="4" fontId="49" fillId="33" borderId="13" xfId="0" applyNumberFormat="1" applyFont="1" applyFill="1" applyBorder="1" applyAlignment="1">
      <alignment horizontal="center" vertical="center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3" xfId="56"/>
    <cellStyle name="Normal 2" xfId="57"/>
    <cellStyle name="Normal 2 14" xfId="58"/>
    <cellStyle name="Normal 2 2" xfId="59"/>
    <cellStyle name="Normal 2 2 10" xfId="60"/>
    <cellStyle name="Normal 2 2 13" xfId="61"/>
    <cellStyle name="Normal 2 2 2" xfId="62"/>
    <cellStyle name="Normal 2 3" xfId="63"/>
    <cellStyle name="Normal 3" xfId="64"/>
    <cellStyle name="Normal 4" xfId="65"/>
    <cellStyle name="Normal 4 2" xfId="66"/>
    <cellStyle name="Normal 5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1">
      <selection activeCell="I5" sqref="I5"/>
    </sheetView>
  </sheetViews>
  <sheetFormatPr defaultColWidth="9.140625" defaultRowHeight="15"/>
  <cols>
    <col min="1" max="1" width="7.28125" style="0" customWidth="1"/>
    <col min="2" max="2" width="9.00390625" style="0" customWidth="1"/>
    <col min="3" max="3" width="18.421875" style="0" customWidth="1"/>
    <col min="4" max="4" width="20.140625" style="0" customWidth="1"/>
    <col min="5" max="5" width="17.421875" style="0" hidden="1" customWidth="1"/>
    <col min="6" max="6" width="11.7109375" style="26" customWidth="1"/>
    <col min="7" max="7" width="10.57421875" style="0" customWidth="1"/>
    <col min="8" max="8" width="12.57421875" style="0" hidden="1" customWidth="1"/>
    <col min="9" max="9" width="12.57421875" style="27" customWidth="1"/>
    <col min="10" max="10" width="12.7109375" style="27" hidden="1" customWidth="1"/>
    <col min="11" max="11" width="13.421875" style="27" customWidth="1"/>
    <col min="12" max="12" width="8.140625" style="27" hidden="1" customWidth="1"/>
  </cols>
  <sheetData>
    <row r="1" spans="1:14" ht="18.75" customHeight="1">
      <c r="A1" s="44" t="s">
        <v>18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13"/>
      <c r="M1" s="13"/>
      <c r="N1" s="13"/>
    </row>
    <row r="2" spans="1:14" ht="18.75" customHeight="1">
      <c r="A2" s="44" t="s">
        <v>34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13"/>
      <c r="M2" s="13"/>
      <c r="N2" s="13"/>
    </row>
    <row r="3" spans="1:14" ht="15">
      <c r="A3" s="21"/>
      <c r="B3" s="21"/>
      <c r="C3" s="21"/>
      <c r="D3" s="21"/>
      <c r="E3" s="22"/>
      <c r="F3" s="21"/>
      <c r="G3" s="21"/>
      <c r="H3" s="21"/>
      <c r="I3" s="21"/>
      <c r="J3" s="21"/>
      <c r="K3" s="21"/>
      <c r="L3" s="21"/>
      <c r="M3" s="21"/>
      <c r="N3" s="21"/>
    </row>
    <row r="4" spans="1:12" ht="48">
      <c r="A4" s="35" t="s">
        <v>29</v>
      </c>
      <c r="B4" s="35" t="s">
        <v>0</v>
      </c>
      <c r="C4" s="35" t="s">
        <v>20</v>
      </c>
      <c r="D4" s="35" t="s">
        <v>30</v>
      </c>
      <c r="E4" s="35" t="s">
        <v>1</v>
      </c>
      <c r="F4" s="36" t="s">
        <v>2</v>
      </c>
      <c r="G4" s="36" t="s">
        <v>3</v>
      </c>
      <c r="H4" s="37" t="s">
        <v>40</v>
      </c>
      <c r="I4" s="36" t="s">
        <v>41</v>
      </c>
      <c r="J4" s="37" t="s">
        <v>42</v>
      </c>
      <c r="K4" s="36" t="s">
        <v>43</v>
      </c>
      <c r="L4" s="37" t="s">
        <v>4</v>
      </c>
    </row>
    <row r="5" spans="1:12" s="32" customFormat="1" ht="24">
      <c r="A5" s="6">
        <v>819</v>
      </c>
      <c r="B5" s="6">
        <v>1328617</v>
      </c>
      <c r="C5" s="6" t="s">
        <v>35</v>
      </c>
      <c r="D5" s="6" t="s">
        <v>36</v>
      </c>
      <c r="E5" s="6"/>
      <c r="F5" s="6" t="s">
        <v>31</v>
      </c>
      <c r="G5" s="23"/>
      <c r="H5" s="24">
        <v>2442.1</v>
      </c>
      <c r="I5" s="43">
        <v>2423.1</v>
      </c>
      <c r="J5" s="25">
        <f>G5*H5</f>
        <v>0</v>
      </c>
      <c r="K5" s="42">
        <f>G5*I5</f>
        <v>0</v>
      </c>
      <c r="L5" s="39">
        <v>1</v>
      </c>
    </row>
    <row r="6" spans="1:12" s="32" customFormat="1" ht="24">
      <c r="A6" s="6">
        <v>836</v>
      </c>
      <c r="B6" s="6">
        <v>1328621</v>
      </c>
      <c r="C6" s="6" t="s">
        <v>37</v>
      </c>
      <c r="D6" s="6" t="s">
        <v>38</v>
      </c>
      <c r="E6" s="6"/>
      <c r="F6" s="6" t="s">
        <v>31</v>
      </c>
      <c r="G6" s="23"/>
      <c r="H6" s="24">
        <v>7926.8</v>
      </c>
      <c r="I6" s="43">
        <v>7865</v>
      </c>
      <c r="J6" s="25">
        <f>G6*H6</f>
        <v>0</v>
      </c>
      <c r="K6" s="42">
        <f>G6*I6</f>
        <v>0</v>
      </c>
      <c r="L6" s="33">
        <v>1</v>
      </c>
    </row>
    <row r="7" spans="1:12" s="32" customFormat="1" ht="24">
      <c r="A7" s="6">
        <v>837</v>
      </c>
      <c r="B7" s="6">
        <v>1328622</v>
      </c>
      <c r="C7" s="6" t="s">
        <v>37</v>
      </c>
      <c r="D7" s="6" t="s">
        <v>39</v>
      </c>
      <c r="E7" s="6"/>
      <c r="F7" s="6" t="s">
        <v>31</v>
      </c>
      <c r="G7" s="23"/>
      <c r="H7" s="24">
        <v>3993.7</v>
      </c>
      <c r="I7" s="43">
        <v>3962.5</v>
      </c>
      <c r="J7" s="25">
        <f>G7*H7</f>
        <v>0</v>
      </c>
      <c r="K7" s="42">
        <f>G7*I7</f>
        <v>0</v>
      </c>
      <c r="L7" s="33">
        <v>1</v>
      </c>
    </row>
    <row r="8" spans="1:15" ht="15.75" customHeight="1">
      <c r="A8" s="45" t="s">
        <v>21</v>
      </c>
      <c r="B8" s="45"/>
      <c r="C8" s="45"/>
      <c r="D8" s="45"/>
      <c r="E8" s="45"/>
      <c r="F8" s="45"/>
      <c r="G8" s="45"/>
      <c r="H8" s="45"/>
      <c r="I8" s="45"/>
      <c r="J8" s="38">
        <f>SUM(J5:J7)</f>
        <v>0</v>
      </c>
      <c r="K8" s="38">
        <f>SUM(K5:K7)</f>
        <v>0</v>
      </c>
      <c r="L8" s="34"/>
      <c r="M8" s="29"/>
      <c r="N8" s="30"/>
      <c r="O8" s="31"/>
    </row>
    <row r="9" spans="1:15" ht="15" customHeight="1">
      <c r="A9" s="45" t="s">
        <v>22</v>
      </c>
      <c r="B9" s="45"/>
      <c r="C9" s="45"/>
      <c r="D9" s="45"/>
      <c r="E9" s="45"/>
      <c r="F9" s="45"/>
      <c r="G9" s="45"/>
      <c r="H9" s="45"/>
      <c r="I9" s="45"/>
      <c r="J9" s="38">
        <f>J8*0.1</f>
        <v>0</v>
      </c>
      <c r="K9" s="38">
        <f>K8*0.1</f>
        <v>0</v>
      </c>
      <c r="L9" s="28"/>
      <c r="M9" s="29"/>
      <c r="N9" s="30"/>
      <c r="O9" s="31"/>
    </row>
    <row r="10" spans="1:15" ht="15.75" customHeight="1">
      <c r="A10" s="45" t="s">
        <v>23</v>
      </c>
      <c r="B10" s="45"/>
      <c r="C10" s="45"/>
      <c r="D10" s="45"/>
      <c r="E10" s="45"/>
      <c r="F10" s="45"/>
      <c r="G10" s="45"/>
      <c r="H10" s="45"/>
      <c r="I10" s="45"/>
      <c r="J10" s="38">
        <f>SUM(J8:J9)</f>
        <v>0</v>
      </c>
      <c r="K10" s="38">
        <f>SUM(K8:K9)</f>
        <v>0</v>
      </c>
      <c r="L10" s="28"/>
      <c r="M10" s="29"/>
      <c r="N10" s="30"/>
      <c r="O10" s="31"/>
    </row>
  </sheetData>
  <sheetProtection/>
  <mergeCells count="5">
    <mergeCell ref="A1:K1"/>
    <mergeCell ref="A2:K2"/>
    <mergeCell ref="A8:I8"/>
    <mergeCell ref="A9:I9"/>
    <mergeCell ref="A10:I10"/>
  </mergeCells>
  <printOptions/>
  <pageMargins left="0.708661417322835" right="0.708661417322835" top="0.748031496062992" bottom="0.748031496062992" header="0.31496062992126" footer="0.31496062992126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8.421875" style="1" customWidth="1"/>
    <col min="4" max="4" width="6.00390625" style="1" customWidth="1"/>
    <col min="5" max="7" width="19.8515625" style="1" customWidth="1"/>
    <col min="8" max="16384" width="9.140625" style="1" customWidth="1"/>
  </cols>
  <sheetData>
    <row r="2" spans="2:5" ht="14.25">
      <c r="B2" s="9" t="s">
        <v>5</v>
      </c>
      <c r="C2" s="9"/>
      <c r="D2" s="9"/>
      <c r="E2" s="9" t="s">
        <v>34</v>
      </c>
    </row>
    <row r="4" ht="15" thickBot="1"/>
    <row r="5" spans="2:7" ht="24.75" thickBot="1">
      <c r="B5" s="2" t="s">
        <v>6</v>
      </c>
      <c r="C5" s="3" t="s">
        <v>32</v>
      </c>
      <c r="E5" s="15" t="s">
        <v>24</v>
      </c>
      <c r="F5" s="16" t="s">
        <v>25</v>
      </c>
      <c r="G5" s="17" t="s">
        <v>26</v>
      </c>
    </row>
    <row r="6" spans="2:7" ht="15" thickBot="1">
      <c r="B6" s="4"/>
      <c r="C6" s="5"/>
      <c r="E6" s="40">
        <f>specifikacija!J8</f>
        <v>0</v>
      </c>
      <c r="F6" s="40">
        <f>specifikacija!K8</f>
        <v>0</v>
      </c>
      <c r="G6" s="41">
        <f>specifikacija!K10</f>
        <v>0</v>
      </c>
    </row>
    <row r="7" spans="2:7" ht="36.75" thickBot="1">
      <c r="B7" s="2" t="s">
        <v>7</v>
      </c>
      <c r="C7" s="6" t="s">
        <v>44</v>
      </c>
      <c r="E7" s="46" t="s">
        <v>27</v>
      </c>
      <c r="F7" s="47"/>
      <c r="G7" s="48"/>
    </row>
    <row r="8" spans="2:7" ht="15" thickBot="1">
      <c r="B8" s="4"/>
      <c r="C8" s="5"/>
      <c r="E8" s="10">
        <f>E6/1000</f>
        <v>0</v>
      </c>
      <c r="F8" s="11">
        <f>F6/1000</f>
        <v>0</v>
      </c>
      <c r="G8" s="12">
        <f>G6/1000</f>
        <v>0</v>
      </c>
    </row>
    <row r="9" spans="2:7" ht="15">
      <c r="B9" s="2" t="s">
        <v>8</v>
      </c>
      <c r="C9" s="6" t="s">
        <v>19</v>
      </c>
      <c r="E9" s="5"/>
      <c r="F9" s="5"/>
      <c r="G9" s="4"/>
    </row>
    <row r="10" spans="2:7" ht="14.25">
      <c r="B10" s="4"/>
      <c r="C10" s="5"/>
      <c r="E10" s="5"/>
      <c r="F10" s="5"/>
      <c r="G10" s="4"/>
    </row>
    <row r="11" spans="2:7" ht="15">
      <c r="B11" s="2" t="s">
        <v>9</v>
      </c>
      <c r="C11" s="6" t="s">
        <v>13</v>
      </c>
      <c r="E11" s="5"/>
      <c r="F11" s="5"/>
      <c r="G11" s="4"/>
    </row>
    <row r="12" spans="2:7" ht="14.25">
      <c r="B12" s="4"/>
      <c r="C12" s="5"/>
      <c r="G12" s="4"/>
    </row>
    <row r="13" spans="2:7" ht="15">
      <c r="B13" s="19" t="s">
        <v>20</v>
      </c>
      <c r="C13" s="20" t="s">
        <v>28</v>
      </c>
      <c r="E13" s="7" t="s">
        <v>16</v>
      </c>
      <c r="F13" s="18">
        <f>SUBTOTAL(101,specifikacija!L5:L7)</f>
        <v>1</v>
      </c>
      <c r="G13" s="4"/>
    </row>
    <row r="14" spans="2:7" ht="14.25">
      <c r="B14" s="4"/>
      <c r="C14" s="5"/>
      <c r="E14" s="5"/>
      <c r="F14" s="5"/>
      <c r="G14" s="4"/>
    </row>
    <row r="15" spans="2:6" ht="24">
      <c r="B15" s="2" t="s">
        <v>10</v>
      </c>
      <c r="C15" s="3" t="s">
        <v>14</v>
      </c>
      <c r="E15" s="7" t="s">
        <v>17</v>
      </c>
      <c r="F15" s="6" t="s">
        <v>15</v>
      </c>
    </row>
    <row r="16" spans="2:3" ht="14.25">
      <c r="B16" s="4"/>
      <c r="C16" s="5"/>
    </row>
    <row r="17" spans="2:3" ht="25.5">
      <c r="B17" s="2" t="s">
        <v>11</v>
      </c>
      <c r="C17" s="3" t="s">
        <v>33</v>
      </c>
    </row>
    <row r="18" spans="2:3" ht="14.25">
      <c r="B18" s="4"/>
      <c r="C18" s="5"/>
    </row>
    <row r="19" spans="2:3" ht="15">
      <c r="B19" s="2" t="s">
        <v>12</v>
      </c>
      <c r="C19" s="8">
        <v>33600000</v>
      </c>
    </row>
    <row r="25" ht="14.25">
      <c r="G25" s="14"/>
    </row>
    <row r="26" ht="14.25">
      <c r="G26" s="14"/>
    </row>
    <row r="27" ht="14.25">
      <c r="G27" s="14"/>
    </row>
    <row r="28" ht="14.25">
      <c r="G28" s="14"/>
    </row>
    <row r="29" ht="14.25">
      <c r="G29" s="14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2018-06-08T12:32:21Z</dcterms:modified>
  <cp:category/>
  <cp:version/>
  <cp:contentType/>
  <cp:contentStatus/>
</cp:coreProperties>
</file>