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<sst xmlns="http://schemas.openxmlformats.org/spreadsheetml/2006/main" count="68" uniqueCount="65">
  <si>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</si>
  <si>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</si>
  <si>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</si>
  <si>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</si>
  <si>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</si>
  <si>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</si>
  <si>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</si>
  <si>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</si>
  <si>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</si>
  <si>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</si>
  <si>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</si>
  <si>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</si>
  <si>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</si>
  <si>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</si>
  <si>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</si>
  <si>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</si>
  <si>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</si>
  <si>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</si>
  <si>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</si>
  <si>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</si>
  <si>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</si>
  <si>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</si>
  <si>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</si>
  <si>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</si>
  <si>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</si>
  <si>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</si>
  <si>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</si>
  <si>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</si>
  <si>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</si>
  <si>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</si>
  <si>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</si>
  <si>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</si>
  <si>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</si>
  <si>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</si>
  <si>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</si>
  <si>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</si>
  <si>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</si>
  <si>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</si>
  <si>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</si>
  <si>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</si>
  <si>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</si>
  <si>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404-1-110/18-34</t>
  </si>
  <si>
    <t>film tableta</t>
  </si>
  <si>
    <t>tableta</t>
  </si>
  <si>
    <t>kapsula</t>
  </si>
  <si>
    <t>dasabuvir</t>
  </si>
  <si>
    <t>EXVIERA</t>
  </si>
  <si>
    <t>ABBVIE DEUTSCHLAND GMBH&amp;CO.KG</t>
  </si>
  <si>
    <t>250 mg</t>
  </si>
  <si>
    <t>ombitasvir, paritaprevir, ritonavir</t>
  </si>
  <si>
    <t>VIEKIRAX</t>
  </si>
  <si>
    <t>12,5 mg + 75 mg + 50 mg</t>
  </si>
  <si>
    <t>nilotinib</t>
  </si>
  <si>
    <t>TASIGNA</t>
  </si>
  <si>
    <t>Novartis Pharma Stein AG</t>
  </si>
  <si>
    <t>kapsula, tvrda</t>
  </si>
  <si>
    <t>200 mg</t>
  </si>
  <si>
    <t>adalimumab</t>
  </si>
  <si>
    <t>0014202        0014399</t>
  </si>
  <si>
    <t>HUMIRA</t>
  </si>
  <si>
    <t>ABBVIE BIOTECHNOLOGY GMBH</t>
  </si>
  <si>
    <t>rastvor za injekciju</t>
  </si>
  <si>
    <t>40 mg</t>
  </si>
  <si>
    <t>injekcioni špric</t>
  </si>
  <si>
    <t>MEDICA LINEA PHARM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</si>
</sst>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20" xfId="0" applyNumberFormat="1" applyFont="1" applyFill="1" applyBorder="1" applyAlignment="1">
      <alignment horizontal="center" vertical="center" wrapText="1"/>
    </xf>
    <xf numFmtId="4" fontId="47" fillId="33" borderId="2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34" borderId="22" xfId="0" applyFont="1" applyFill="1" applyBorder="1" applyAlignment="1">
      <alignment horizontal="center" vertical="center" wrapText="1"/>
    </xf>
    <xf numFmtId="4" fontId="52" fillId="35" borderId="22" xfId="0" applyNumberFormat="1" applyFont="1" applyFill="1" applyBorder="1" applyAlignment="1">
      <alignment horizontal="center" vertical="center" wrapText="1"/>
    </xf>
    <xf numFmtId="4" fontId="52" fillId="34" borderId="23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4" fontId="52" fillId="34" borderId="2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47" fillId="33" borderId="1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26" xfId="0" applyFont="1" applyFill="1" applyBorder="1" applyAlignment="1">
      <alignment horizontal="right" vertical="center" wrapText="1"/>
    </xf>
    <xf numFmtId="0" fontId="47" fillId="33" borderId="27" xfId="0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right" vertical="center" wrapText="1"/>
    </xf>
    <xf numFmtId="4" fontId="48" fillId="33" borderId="14" xfId="55" applyNumberFormat="1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center" vertical="center" wrapText="1"/>
      <protection/>
    </xf>
    <xf numFmtId="4" fontId="48" fillId="33" borderId="16" xfId="55" applyNumberFormat="1" applyFont="1" applyFill="1" applyBorder="1" applyAlignment="1">
      <alignment horizontal="center" vertical="center" wrapText="1"/>
      <protection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26" fillId="34" borderId="30" xfId="56" applyNumberFormat="1" applyFont="1" applyFill="1" applyBorder="1" applyAlignment="1">
      <alignment horizontal="center" vertical="center" wrapText="1"/>
      <protection/>
    </xf>
    <xf numFmtId="4" fontId="47" fillId="35" borderId="3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9.140625" style="19" customWidth="1"/>
    <col min="2" max="2" width="11.7109375" style="22" customWidth="1"/>
    <col min="3" max="3" width="11.00390625" style="2" customWidth="1"/>
    <col min="4" max="4" width="12.421875" style="2" customWidth="1"/>
    <col min="5" max="5" width="15.57421875" style="2" customWidth="1"/>
    <col min="6" max="6" width="11.7109375" style="2" customWidth="1"/>
    <col min="7" max="7" width="12.57421875" style="2" customWidth="1"/>
    <col min="8" max="8" width="10.00390625" style="2" customWidth="1"/>
    <col min="9" max="9" width="12.00390625" style="2" customWidth="1"/>
    <col min="10" max="10" width="11.00390625" style="40" hidden="1" customWidth="1"/>
    <col min="11" max="11" width="11.8515625" style="40" customWidth="1"/>
    <col min="12" max="12" width="13.421875" style="40" hidden="1" customWidth="1"/>
    <col min="13" max="13" width="14.28125" style="40" customWidth="1"/>
    <col min="14" max="14" width="10.140625" style="2" hidden="1" customWidth="1"/>
    <col min="15" max="15" width="14.28125" style="2" customWidth="1"/>
    <col min="16" max="16384" width="9.140625" style="2" customWidth="1"/>
  </cols>
  <sheetData>
    <row r="2" spans="1:14" ht="12.75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7"/>
    </row>
    <row r="3" spans="1:14" ht="12.75" customHeight="1">
      <c r="A3" s="46" t="s">
        <v>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7"/>
    </row>
    <row r="5" ht="13.5" thickBot="1"/>
    <row r="6" spans="1:14" s="61" customFormat="1" ht="53.25" customHeight="1" thickTop="1">
      <c r="A6" s="56" t="s">
        <v>25</v>
      </c>
      <c r="B6" s="57" t="s">
        <v>38</v>
      </c>
      <c r="C6" s="58" t="s">
        <v>0</v>
      </c>
      <c r="D6" s="58" t="s">
        <v>39</v>
      </c>
      <c r="E6" s="58" t="s">
        <v>2</v>
      </c>
      <c r="F6" s="58" t="s">
        <v>1</v>
      </c>
      <c r="G6" s="58" t="s">
        <v>40</v>
      </c>
      <c r="H6" s="59" t="s">
        <v>3</v>
      </c>
      <c r="I6" s="37" t="s">
        <v>4</v>
      </c>
      <c r="J6" s="38" t="s">
        <v>5</v>
      </c>
      <c r="K6" s="41" t="s">
        <v>6</v>
      </c>
      <c r="L6" s="38" t="s">
        <v>7</v>
      </c>
      <c r="M6" s="39" t="s">
        <v>8</v>
      </c>
      <c r="N6" s="60" t="s">
        <v>9</v>
      </c>
    </row>
    <row r="7" spans="1:14" s="61" customFormat="1" ht="50.25" customHeight="1">
      <c r="A7" s="21">
        <v>9</v>
      </c>
      <c r="B7" s="20" t="s">
        <v>45</v>
      </c>
      <c r="C7" s="20">
        <v>1328624</v>
      </c>
      <c r="D7" s="20" t="s">
        <v>46</v>
      </c>
      <c r="E7" s="20" t="s">
        <v>47</v>
      </c>
      <c r="F7" s="7" t="s">
        <v>42</v>
      </c>
      <c r="G7" s="7" t="s">
        <v>48</v>
      </c>
      <c r="H7" s="7" t="s">
        <v>43</v>
      </c>
      <c r="I7" s="29"/>
      <c r="J7" s="42">
        <v>1650.22</v>
      </c>
      <c r="K7" s="63">
        <v>1635.97</v>
      </c>
      <c r="L7" s="30">
        <f>I7*J7</f>
        <v>0</v>
      </c>
      <c r="M7" s="31">
        <f>I7*K7</f>
        <v>0</v>
      </c>
      <c r="N7" s="61">
        <v>1</v>
      </c>
    </row>
    <row r="8" spans="1:14" s="61" customFormat="1" ht="52.5" customHeight="1">
      <c r="A8" s="21">
        <v>11</v>
      </c>
      <c r="B8" s="20" t="s">
        <v>49</v>
      </c>
      <c r="C8" s="20">
        <v>1328524</v>
      </c>
      <c r="D8" s="20" t="s">
        <v>50</v>
      </c>
      <c r="E8" s="20" t="s">
        <v>47</v>
      </c>
      <c r="F8" s="7" t="s">
        <v>42</v>
      </c>
      <c r="G8" s="7" t="s">
        <v>51</v>
      </c>
      <c r="H8" s="7" t="s">
        <v>43</v>
      </c>
      <c r="I8" s="29"/>
      <c r="J8" s="42">
        <v>18820.81</v>
      </c>
      <c r="K8" s="63">
        <v>18658.22</v>
      </c>
      <c r="L8" s="30">
        <f>I8*J8</f>
        <v>0</v>
      </c>
      <c r="M8" s="31">
        <f>I8*K8</f>
        <v>0</v>
      </c>
      <c r="N8" s="61">
        <v>1</v>
      </c>
    </row>
    <row r="9" spans="1:14" s="61" customFormat="1" ht="45" customHeight="1">
      <c r="A9" s="21">
        <v>33</v>
      </c>
      <c r="B9" s="20" t="s">
        <v>52</v>
      </c>
      <c r="C9" s="20">
        <v>1039710</v>
      </c>
      <c r="D9" s="20" t="s">
        <v>53</v>
      </c>
      <c r="E9" s="20" t="s">
        <v>54</v>
      </c>
      <c r="F9" s="7" t="s">
        <v>55</v>
      </c>
      <c r="G9" s="7" t="s">
        <v>56</v>
      </c>
      <c r="H9" s="7" t="s">
        <v>44</v>
      </c>
      <c r="I9" s="29"/>
      <c r="J9" s="43">
        <v>3338.58</v>
      </c>
      <c r="K9" s="62">
        <v>3338.58</v>
      </c>
      <c r="L9" s="30">
        <f>I9*J9</f>
        <v>0</v>
      </c>
      <c r="M9" s="31">
        <f>I9*K9</f>
        <v>0</v>
      </c>
      <c r="N9" s="61">
        <v>2</v>
      </c>
    </row>
    <row r="10" spans="1:14" s="61" customFormat="1" ht="49.5" customHeight="1">
      <c r="A10" s="21">
        <v>45</v>
      </c>
      <c r="B10" s="20" t="s">
        <v>57</v>
      </c>
      <c r="C10" s="20" t="s">
        <v>58</v>
      </c>
      <c r="D10" s="20" t="s">
        <v>59</v>
      </c>
      <c r="E10" s="20" t="s">
        <v>60</v>
      </c>
      <c r="F10" s="7" t="s">
        <v>61</v>
      </c>
      <c r="G10" s="7" t="s">
        <v>62</v>
      </c>
      <c r="H10" s="7" t="s">
        <v>63</v>
      </c>
      <c r="I10" s="29"/>
      <c r="J10" s="44">
        <v>40024.42</v>
      </c>
      <c r="K10" s="63">
        <v>39678.65</v>
      </c>
      <c r="L10" s="30">
        <f>I10*J10</f>
        <v>0</v>
      </c>
      <c r="M10" s="31">
        <f>I10*K10</f>
        <v>0</v>
      </c>
      <c r="N10" s="61">
        <v>1</v>
      </c>
    </row>
    <row r="11" spans="1:14" ht="23.25" customHeight="1">
      <c r="A11" s="47" t="s">
        <v>10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32">
        <f>L7+L8+L9+L10</f>
        <v>0</v>
      </c>
      <c r="M11" s="45">
        <f>M7+M8+M9+M10</f>
        <v>0</v>
      </c>
      <c r="N11" s="16"/>
    </row>
    <row r="12" spans="1:14" ht="23.25" customHeight="1">
      <c r="A12" s="47" t="s">
        <v>11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32">
        <f>L11*0.1</f>
        <v>0</v>
      </c>
      <c r="M12" s="45">
        <f>M11*0.1</f>
        <v>0</v>
      </c>
      <c r="N12" s="16"/>
    </row>
    <row r="13" spans="1:14" ht="23.25" customHeight="1" thickBot="1">
      <c r="A13" s="50" t="s">
        <v>12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33">
        <f>L11+L12</f>
        <v>0</v>
      </c>
      <c r="M13" s="34">
        <f>M11+M12</f>
        <v>0</v>
      </c>
      <c r="N13" s="16"/>
    </row>
    <row r="14" ht="13.5" thickTop="1"/>
  </sheetData>
  <sheetProtection/>
  <mergeCells count="5">
    <mergeCell ref="A2:M2"/>
    <mergeCell ref="A3:M3"/>
    <mergeCell ref="A11:K11"/>
    <mergeCell ref="A12:K12"/>
    <mergeCell ref="A13:K13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35"/>
      <c r="C1" s="35"/>
      <c r="D1" s="35"/>
      <c r="E1" s="35"/>
    </row>
    <row r="2" spans="2:5" ht="15">
      <c r="B2" s="36" t="s">
        <v>13</v>
      </c>
      <c r="C2" s="36"/>
      <c r="D2" s="36"/>
      <c r="E2" s="36" t="s">
        <v>28</v>
      </c>
    </row>
    <row r="4" ht="15" thickBot="1"/>
    <row r="5" spans="2:7" ht="36.75" thickBot="1">
      <c r="B5" s="3" t="s">
        <v>14</v>
      </c>
      <c r="C5" s="4" t="s">
        <v>41</v>
      </c>
      <c r="E5" s="25" t="s">
        <v>34</v>
      </c>
      <c r="F5" s="26" t="s">
        <v>35</v>
      </c>
      <c r="G5" s="27" t="s">
        <v>36</v>
      </c>
    </row>
    <row r="6" spans="2:7" ht="15" thickBot="1">
      <c r="B6" s="5"/>
      <c r="C6" s="6"/>
      <c r="E6" s="10">
        <f>specifikacija!L11</f>
        <v>0</v>
      </c>
      <c r="F6" s="11">
        <f>specifikacija!M11</f>
        <v>0</v>
      </c>
      <c r="G6" s="12">
        <f>specifikacija!M13</f>
        <v>0</v>
      </c>
    </row>
    <row r="7" spans="2:7" ht="36.75" thickBot="1">
      <c r="B7" s="3" t="s">
        <v>15</v>
      </c>
      <c r="C7" s="7" t="s">
        <v>30</v>
      </c>
      <c r="E7" s="53" t="s">
        <v>37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31</v>
      </c>
      <c r="E13" s="8" t="s">
        <v>23</v>
      </c>
      <c r="F13" s="28">
        <f>SUBTOTAL(101,specifikacija!N7:N10)</f>
        <v>1.25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3" t="s">
        <v>32</v>
      </c>
      <c r="C17" s="24" t="s">
        <v>33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2019-03-22T13:32:56Z</dcterms:modified>
  <cp:category/>
  <cp:version/>
  <cp:contentType/>
  <cp:contentStatus/>
</cp:coreProperties>
</file>