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<sst xmlns="http://schemas.openxmlformats.org/spreadsheetml/2006/main" count="98" uniqueCount="83">
  <si>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</si>
  <si>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</si>
  <si>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</si>
  <si>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</si>
  <si>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</si>
  <si>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</si>
  <si>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</si>
  <si>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</si>
  <si>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</si>
  <si>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</si>
  <si>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</si>
  <si>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</si>
  <si>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</si>
  <si>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</si>
  <si>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</si>
  <si>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</si>
  <si>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</si>
  <si>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</si>
  <si>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</si>
  <si>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</si>
  <si>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</si>
  <si>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</si>
  <si>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</si>
  <si>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</si>
  <si>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</si>
  <si>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</si>
  <si>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</si>
  <si>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ADOC D.O.O.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</si>
  <si>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</si>
  <si>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</si>
  <si>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</si>
  <si>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</si>
  <si>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</si>
  <si>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</si>
  <si>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</si>
  <si>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</si>
  <si>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rastvor za injekciju</t>
  </si>
  <si>
    <t xml:space="preserve">Укупна вредност
 без ПДВ-а </t>
  </si>
  <si>
    <t>0010225</t>
  </si>
  <si>
    <t>anti-T limfocitni imunoglobulin za humanu upotrebu, zečiji 25 mg</t>
  </si>
  <si>
    <t>Thymoglobuline</t>
  </si>
  <si>
    <t>GENZYME POLYCLONALS SAS, Francuska</t>
  </si>
  <si>
    <t>prašak za rastvor za infuziju</t>
  </si>
  <si>
    <t>25 mg</t>
  </si>
  <si>
    <t>bočica staklena</t>
  </si>
  <si>
    <t>ampula</t>
  </si>
  <si>
    <t>404-1-110/19-28</t>
  </si>
  <si>
    <t>Лекови са Листе Б и Листе Д Листе лекова за 2019. годину</t>
  </si>
  <si>
    <t>Назив Партије</t>
  </si>
  <si>
    <t>Јачина/концентрација лека</t>
  </si>
  <si>
    <t>metilergometrin 0,2 mg</t>
  </si>
  <si>
    <t>Methylergometrin HF</t>
  </si>
  <si>
    <t>HEMOFARM AD VRŠAC, Republika Srbija</t>
  </si>
  <si>
    <t>injekcija</t>
  </si>
  <si>
    <t>0,2 mg/ml</t>
  </si>
  <si>
    <t>deksametazon 8 mg</t>
  </si>
  <si>
    <t>0047145</t>
  </si>
  <si>
    <t>Fortecortin®</t>
  </si>
  <si>
    <t>MERCK KGaA, Nemačka</t>
  </si>
  <si>
    <t>8 mg/2 ml</t>
  </si>
  <si>
    <t>azitromicin 500 mg</t>
  </si>
  <si>
    <t>0325484</t>
  </si>
  <si>
    <t>Hemomycin®</t>
  </si>
  <si>
    <t>500 mg</t>
  </si>
  <si>
    <t>bočica staklena/ bočica</t>
  </si>
  <si>
    <t>klindamicin 300 mg</t>
  </si>
  <si>
    <t>0326041</t>
  </si>
  <si>
    <t>Klindamicin</t>
  </si>
  <si>
    <t>300 mg/2 ml</t>
  </si>
  <si>
    <t>tramadol 50 mg</t>
  </si>
  <si>
    <t>0087531</t>
  </si>
  <si>
    <t>Trodon</t>
  </si>
  <si>
    <t>50 mg/ml</t>
  </si>
  <si>
    <t>tramadol 100 mg</t>
  </si>
  <si>
    <t>0087533</t>
  </si>
  <si>
    <t>100 mg/2 ml</t>
  </si>
  <si>
    <t>fenobarbital (fenobarbiton) 220 mg</t>
  </si>
  <si>
    <t>0084520</t>
  </si>
  <si>
    <t>Phenobarbiton-natrijum HF</t>
  </si>
  <si>
    <t>prašak i rastvarač za rastvor za injekciju</t>
  </si>
  <si>
    <t>220 mg/2 ml</t>
  </si>
  <si>
    <t>bočica</t>
  </si>
  <si>
    <t>Број партије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</si>
</sst>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" fontId="46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3" fontId="39" fillId="35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47" fillId="33" borderId="14" xfId="55" applyNumberFormat="1" applyFont="1" applyFill="1" applyBorder="1" applyAlignment="1">
      <alignment horizontal="center" vertical="center" wrapText="1"/>
      <protection/>
    </xf>
    <xf numFmtId="4" fontId="47" fillId="33" borderId="12" xfId="55" applyNumberFormat="1" applyFont="1" applyFill="1" applyBorder="1" applyAlignment="1">
      <alignment horizontal="center" vertical="center" wrapText="1"/>
      <protection/>
    </xf>
    <xf numFmtId="4" fontId="47" fillId="33" borderId="16" xfId="55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" fillId="36" borderId="10" xfId="56" applyNumberFormat="1" applyFont="1" applyFill="1" applyBorder="1" applyAlignment="1">
      <alignment horizontal="center" vertical="center" wrapText="1"/>
      <protection/>
    </xf>
    <xf numFmtId="3" fontId="50" fillId="36" borderId="10" xfId="0" applyNumberFormat="1" applyFont="1" applyFill="1" applyBorder="1" applyAlignment="1">
      <alignment horizontal="center" vertical="center" wrapText="1"/>
    </xf>
    <xf numFmtId="4" fontId="50" fillId="36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A15" sqref="A15:K17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7.7109375" style="19" customWidth="1"/>
    <col min="6" max="6" width="14.421875" style="2" customWidth="1"/>
    <col min="7" max="7" width="11.8515625" style="2" customWidth="1"/>
    <col min="8" max="8" width="10.7109375" style="2" customWidth="1"/>
    <col min="9" max="9" width="9.8515625" style="29" customWidth="1"/>
    <col min="10" max="10" width="12.00390625" style="30" hidden="1" customWidth="1"/>
    <col min="11" max="11" width="11.00390625" style="30" customWidth="1"/>
    <col min="12" max="12" width="15.57421875" style="30" hidden="1" customWidth="1"/>
    <col min="13" max="13" width="22.8515625" style="30" customWidth="1"/>
    <col min="14" max="14" width="16.28125" style="29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6"/>
    </row>
    <row r="3" spans="1:15" ht="12.7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6"/>
    </row>
    <row r="6" spans="1:14" ht="53.25" customHeight="1">
      <c r="A6" s="48" t="s">
        <v>82</v>
      </c>
      <c r="B6" s="48" t="s">
        <v>48</v>
      </c>
      <c r="C6" s="49" t="s">
        <v>0</v>
      </c>
      <c r="D6" s="49" t="s">
        <v>25</v>
      </c>
      <c r="E6" s="49" t="s">
        <v>2</v>
      </c>
      <c r="F6" s="49" t="s">
        <v>1</v>
      </c>
      <c r="G6" s="50" t="s">
        <v>49</v>
      </c>
      <c r="H6" s="51" t="s">
        <v>3</v>
      </c>
      <c r="I6" s="52" t="s">
        <v>4</v>
      </c>
      <c r="J6" s="40" t="s">
        <v>5</v>
      </c>
      <c r="K6" s="53" t="s">
        <v>6</v>
      </c>
      <c r="L6" s="40" t="s">
        <v>7</v>
      </c>
      <c r="M6" s="53" t="s">
        <v>37</v>
      </c>
      <c r="N6" s="42" t="s">
        <v>8</v>
      </c>
    </row>
    <row r="7" spans="1:14" s="20" customFormat="1" ht="53.25" customHeight="1">
      <c r="A7" s="35">
        <v>161</v>
      </c>
      <c r="B7" s="35" t="s">
        <v>50</v>
      </c>
      <c r="C7" s="36">
        <v>141135</v>
      </c>
      <c r="D7" s="37" t="s">
        <v>51</v>
      </c>
      <c r="E7" s="37" t="s">
        <v>52</v>
      </c>
      <c r="F7" s="35" t="s">
        <v>53</v>
      </c>
      <c r="G7" s="35" t="s">
        <v>54</v>
      </c>
      <c r="H7" s="35" t="s">
        <v>45</v>
      </c>
      <c r="I7" s="43"/>
      <c r="J7" s="41">
        <v>24.16</v>
      </c>
      <c r="K7" s="38">
        <v>23.64</v>
      </c>
      <c r="L7" s="40">
        <f>J7*I7</f>
        <v>0</v>
      </c>
      <c r="M7" s="39">
        <f>K7*I7</f>
        <v>0</v>
      </c>
      <c r="N7" s="42">
        <v>3</v>
      </c>
    </row>
    <row r="8" spans="1:14" s="20" customFormat="1" ht="53.25" customHeight="1">
      <c r="A8" s="35">
        <v>196</v>
      </c>
      <c r="B8" s="35" t="s">
        <v>55</v>
      </c>
      <c r="C8" s="36" t="s">
        <v>56</v>
      </c>
      <c r="D8" s="37" t="s">
        <v>57</v>
      </c>
      <c r="E8" s="37" t="s">
        <v>58</v>
      </c>
      <c r="F8" s="35" t="s">
        <v>36</v>
      </c>
      <c r="G8" s="35" t="s">
        <v>59</v>
      </c>
      <c r="H8" s="35" t="s">
        <v>45</v>
      </c>
      <c r="I8" s="43"/>
      <c r="J8" s="41">
        <v>88.16</v>
      </c>
      <c r="K8" s="38">
        <v>84.61</v>
      </c>
      <c r="L8" s="40">
        <f aca="true" t="shared" si="0" ref="L8:L14">J8*I8</f>
        <v>0</v>
      </c>
      <c r="M8" s="39">
        <f aca="true" t="shared" si="1" ref="M8:M14">K8*I8</f>
        <v>0</v>
      </c>
      <c r="N8" s="42">
        <v>3</v>
      </c>
    </row>
    <row r="9" spans="1:14" s="20" customFormat="1" ht="53.25" customHeight="1">
      <c r="A9" s="35">
        <v>226</v>
      </c>
      <c r="B9" s="35" t="s">
        <v>60</v>
      </c>
      <c r="C9" s="36" t="s">
        <v>61</v>
      </c>
      <c r="D9" s="37" t="s">
        <v>62</v>
      </c>
      <c r="E9" s="37" t="s">
        <v>52</v>
      </c>
      <c r="F9" s="35" t="s">
        <v>42</v>
      </c>
      <c r="G9" s="35" t="s">
        <v>63</v>
      </c>
      <c r="H9" s="35" t="s">
        <v>64</v>
      </c>
      <c r="I9" s="43"/>
      <c r="J9" s="41">
        <v>415.08</v>
      </c>
      <c r="K9" s="38">
        <v>406.24</v>
      </c>
      <c r="L9" s="40">
        <f t="shared" si="0"/>
        <v>0</v>
      </c>
      <c r="M9" s="39">
        <f t="shared" si="1"/>
        <v>0</v>
      </c>
      <c r="N9" s="42">
        <v>4</v>
      </c>
    </row>
    <row r="10" spans="1:14" s="20" customFormat="1" ht="53.25" customHeight="1">
      <c r="A10" s="35">
        <v>227</v>
      </c>
      <c r="B10" s="35" t="s">
        <v>65</v>
      </c>
      <c r="C10" s="36" t="s">
        <v>66</v>
      </c>
      <c r="D10" s="37" t="s">
        <v>67</v>
      </c>
      <c r="E10" s="37" t="s">
        <v>52</v>
      </c>
      <c r="F10" s="35" t="s">
        <v>36</v>
      </c>
      <c r="G10" s="35" t="s">
        <v>68</v>
      </c>
      <c r="H10" s="35" t="s">
        <v>45</v>
      </c>
      <c r="I10" s="43"/>
      <c r="J10" s="41">
        <v>132.55</v>
      </c>
      <c r="K10" s="38">
        <v>129.73</v>
      </c>
      <c r="L10" s="40">
        <f t="shared" si="0"/>
        <v>0</v>
      </c>
      <c r="M10" s="39">
        <f t="shared" si="1"/>
        <v>0</v>
      </c>
      <c r="N10" s="42">
        <v>4</v>
      </c>
    </row>
    <row r="11" spans="1:14" s="20" customFormat="1" ht="53.25" customHeight="1">
      <c r="A11" s="35">
        <v>276</v>
      </c>
      <c r="B11" s="35" t="s">
        <v>39</v>
      </c>
      <c r="C11" s="36" t="s">
        <v>38</v>
      </c>
      <c r="D11" s="37" t="s">
        <v>40</v>
      </c>
      <c r="E11" s="37" t="s">
        <v>41</v>
      </c>
      <c r="F11" s="35" t="s">
        <v>42</v>
      </c>
      <c r="G11" s="35" t="s">
        <v>43</v>
      </c>
      <c r="H11" s="35" t="s">
        <v>44</v>
      </c>
      <c r="I11" s="43"/>
      <c r="J11" s="41">
        <v>17883.6</v>
      </c>
      <c r="K11" s="38">
        <v>17883.6</v>
      </c>
      <c r="L11" s="40">
        <f t="shared" si="0"/>
        <v>0</v>
      </c>
      <c r="M11" s="39">
        <f t="shared" si="1"/>
        <v>0</v>
      </c>
      <c r="N11" s="42">
        <v>1</v>
      </c>
    </row>
    <row r="12" spans="1:14" s="28" customFormat="1" ht="53.25" customHeight="1">
      <c r="A12" s="35">
        <v>330</v>
      </c>
      <c r="B12" s="35" t="s">
        <v>69</v>
      </c>
      <c r="C12" s="36" t="s">
        <v>70</v>
      </c>
      <c r="D12" s="37" t="s">
        <v>71</v>
      </c>
      <c r="E12" s="37" t="s">
        <v>52</v>
      </c>
      <c r="F12" s="35" t="s">
        <v>36</v>
      </c>
      <c r="G12" s="35" t="s">
        <v>72</v>
      </c>
      <c r="H12" s="35" t="s">
        <v>45</v>
      </c>
      <c r="I12" s="43"/>
      <c r="J12" s="41">
        <v>33.52</v>
      </c>
      <c r="K12" s="38">
        <v>32.94</v>
      </c>
      <c r="L12" s="40">
        <f t="shared" si="0"/>
        <v>0</v>
      </c>
      <c r="M12" s="39">
        <f t="shared" si="1"/>
        <v>0</v>
      </c>
      <c r="N12" s="42">
        <v>4</v>
      </c>
    </row>
    <row r="13" spans="1:14" s="28" customFormat="1" ht="53.25" customHeight="1">
      <c r="A13" s="35">
        <v>331</v>
      </c>
      <c r="B13" s="35" t="s">
        <v>73</v>
      </c>
      <c r="C13" s="36" t="s">
        <v>74</v>
      </c>
      <c r="D13" s="37" t="s">
        <v>71</v>
      </c>
      <c r="E13" s="37" t="s">
        <v>52</v>
      </c>
      <c r="F13" s="35" t="s">
        <v>36</v>
      </c>
      <c r="G13" s="35" t="s">
        <v>75</v>
      </c>
      <c r="H13" s="35" t="s">
        <v>45</v>
      </c>
      <c r="I13" s="43"/>
      <c r="J13" s="41">
        <v>46.66</v>
      </c>
      <c r="K13" s="38">
        <v>45.85</v>
      </c>
      <c r="L13" s="40">
        <f t="shared" si="0"/>
        <v>0</v>
      </c>
      <c r="M13" s="39">
        <f t="shared" si="1"/>
        <v>0</v>
      </c>
      <c r="N13" s="42">
        <v>4</v>
      </c>
    </row>
    <row r="14" spans="1:14" s="28" customFormat="1" ht="53.25" customHeight="1">
      <c r="A14" s="35">
        <v>335</v>
      </c>
      <c r="B14" s="35" t="s">
        <v>76</v>
      </c>
      <c r="C14" s="36" t="s">
        <v>77</v>
      </c>
      <c r="D14" s="37" t="s">
        <v>78</v>
      </c>
      <c r="E14" s="37" t="s">
        <v>52</v>
      </c>
      <c r="F14" s="35" t="s">
        <v>79</v>
      </c>
      <c r="G14" s="35" t="s">
        <v>80</v>
      </c>
      <c r="H14" s="35" t="s">
        <v>81</v>
      </c>
      <c r="I14" s="43"/>
      <c r="J14" s="41">
        <v>284.18</v>
      </c>
      <c r="K14" s="38">
        <v>279.25</v>
      </c>
      <c r="L14" s="40">
        <f t="shared" si="0"/>
        <v>0</v>
      </c>
      <c r="M14" s="39">
        <f t="shared" si="1"/>
        <v>0</v>
      </c>
      <c r="N14" s="42">
        <v>4</v>
      </c>
    </row>
    <row r="15" spans="1:14" ht="24.75" customHeight="1">
      <c r="A15" s="54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27">
        <f>SUM(L7:L14)</f>
        <v>0</v>
      </c>
      <c r="M15" s="34">
        <f>SUM(M7:M14)</f>
        <v>0</v>
      </c>
      <c r="N15" s="31"/>
    </row>
    <row r="16" spans="1:14" ht="24.75" customHeight="1">
      <c r="A16" s="54" t="s">
        <v>10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27">
        <f>L15*0.1</f>
        <v>0</v>
      </c>
      <c r="M16" s="34">
        <f>M15*0.1</f>
        <v>0</v>
      </c>
      <c r="N16" s="31"/>
    </row>
    <row r="17" spans="1:14" ht="24.75" customHeight="1">
      <c r="A17" s="54" t="s">
        <v>11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27">
        <f>L15+L16</f>
        <v>0</v>
      </c>
      <c r="M17" s="34">
        <f>M16+M15</f>
        <v>0</v>
      </c>
      <c r="N17" s="31"/>
    </row>
    <row r="23" spans="9:14" s="20" customFormat="1" ht="12.75">
      <c r="I23" s="29"/>
      <c r="J23" s="30"/>
      <c r="K23" s="30"/>
      <c r="L23" s="30"/>
      <c r="M23" s="30"/>
      <c r="N23" s="29"/>
    </row>
    <row r="26" ht="12.75">
      <c r="D26" s="20"/>
    </row>
  </sheetData>
  <sheetProtection/>
  <mergeCells count="5">
    <mergeCell ref="A17:K17"/>
    <mergeCell ref="A16:K16"/>
    <mergeCell ref="A2:N2"/>
    <mergeCell ref="A3:N3"/>
    <mergeCell ref="A15:K15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2" t="s">
        <v>12</v>
      </c>
      <c r="C2" s="32"/>
      <c r="D2" s="32"/>
      <c r="E2" s="33" t="s">
        <v>27</v>
      </c>
    </row>
    <row r="4" ht="15" thickBot="1"/>
    <row r="5" spans="2:7" ht="36.75" thickBot="1">
      <c r="B5" s="3" t="s">
        <v>13</v>
      </c>
      <c r="C5" s="4" t="s">
        <v>46</v>
      </c>
      <c r="E5" s="23" t="s">
        <v>32</v>
      </c>
      <c r="F5" s="24" t="s">
        <v>33</v>
      </c>
      <c r="G5" s="25" t="s">
        <v>34</v>
      </c>
    </row>
    <row r="6" spans="2:7" ht="15" thickBot="1">
      <c r="B6" s="5"/>
      <c r="C6" s="6"/>
      <c r="E6" s="10">
        <f>specifikacija!L15</f>
        <v>0</v>
      </c>
      <c r="F6" s="11">
        <f>specifikacija!M15</f>
        <v>0</v>
      </c>
      <c r="G6" s="12">
        <f>specifikacija!M17</f>
        <v>0</v>
      </c>
    </row>
    <row r="7" spans="2:7" ht="36.75" thickBot="1">
      <c r="B7" s="3" t="s">
        <v>14</v>
      </c>
      <c r="C7" s="7" t="s">
        <v>29</v>
      </c>
      <c r="E7" s="45" t="s">
        <v>35</v>
      </c>
      <c r="F7" s="46"/>
      <c r="G7" s="4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30</v>
      </c>
      <c r="E13" s="8" t="s">
        <v>22</v>
      </c>
      <c r="F13" s="26">
        <f>SUBTOTAL(101,specifikacija!N12:N14)</f>
        <v>4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47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28</v>
      </c>
      <c r="C17" s="22" t="s">
        <v>31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2019-11-08T07:11:57Z</dcterms:modified>
  <cp:category/>
  <cp:version/>
  <cp:contentType/>
  <cp:contentStatus/>
</cp:coreProperties>
</file>