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specifikacija" sheetId="1" r:id="rId1"/>
    <sheet name="Obrazac KVI" sheetId="2" r:id="rId2"/>
  </sheets>
  <definedNames/>
  <calcPr fullCalcOnLoad="1"/>
</workbook>
</file>

<file path=xl/sharedStrings.xml><?xml version="1.0" encoding="utf-8"?>
<sst xmlns="http://schemas.openxmlformats.org/spreadsheetml/2006/main" count="91" uniqueCount="63">
  <si>
    <t>ЈКЛ</t>
  </si>
  <si>
    <t>Фармацеутски облик</t>
  </si>
  <si>
    <t>Произвођач</t>
  </si>
  <si>
    <t>Јединица мере</t>
  </si>
  <si>
    <t>Количина</t>
  </si>
  <si>
    <t xml:space="preserve">Јединична процењена цена без  ПДВ-а </t>
  </si>
  <si>
    <t xml:space="preserve">Јединична цена без  ПДВ-а </t>
  </si>
  <si>
    <t xml:space="preserve">Укупна процењена вредност без ПДВ-а </t>
  </si>
  <si>
    <t xml:space="preserve">Укупна вредност без ПДВ-а </t>
  </si>
  <si>
    <t>Број понуда по партији</t>
  </si>
  <si>
    <t>УКУПНА ВРЕДНОСТ БЕЗ ПДВ-А</t>
  </si>
  <si>
    <t>ИЗНОС ПДВ-А</t>
  </si>
  <si>
    <t>УКУПНА ВРЕДНОСТ СА ПДВ-ОМ</t>
  </si>
  <si>
    <t>ПРИЛОГ 2 УГОВОРА - ПОДАЦИ ЗА КВАРТАЛНО ИЗВЕШТАВАЊЕ</t>
  </si>
  <si>
    <t>PROCENJENA  VREDNOST</t>
  </si>
  <si>
    <t>UGOVORENA VREDNOST    (bez PDV-a)</t>
  </si>
  <si>
    <t>UGOVORENA VREDNOST (sa PDV-om)</t>
  </si>
  <si>
    <t>U hiljadama dinara (za UJN)</t>
  </si>
  <si>
    <t>Број набавке</t>
  </si>
  <si>
    <t>Тип набавке</t>
  </si>
  <si>
    <t>Врста поступка</t>
  </si>
  <si>
    <t>Врста предмета</t>
  </si>
  <si>
    <t>Делатност</t>
  </si>
  <si>
    <t>Опис предмета</t>
  </si>
  <si>
    <t>Шифра из ОРН</t>
  </si>
  <si>
    <t>Добра</t>
  </si>
  <si>
    <t>Најнижа понуђена цена</t>
  </si>
  <si>
    <t>Број понуда</t>
  </si>
  <si>
    <t>Критеријум</t>
  </si>
  <si>
    <t>Отворени</t>
  </si>
  <si>
    <t>Заштићени назив понуђеног добра</t>
  </si>
  <si>
    <t>Класичан сектор - приходи из буџета</t>
  </si>
  <si>
    <t>Број решења УЈН</t>
  </si>
  <si>
    <t>нема</t>
  </si>
  <si>
    <t>Обликована по партијама, централизована, оквирни споразум</t>
  </si>
  <si>
    <t>Број партије</t>
  </si>
  <si>
    <t>Назив партије</t>
  </si>
  <si>
    <t>ПРИЛОГ 1 УГОВОРА - СПЕЦИФИКАЦИЈА ЛЕКОВА СА ЦЕНАМА</t>
  </si>
  <si>
    <t>MEDICOM D.O.O.</t>
  </si>
  <si>
    <t>joversol 300 mg I/ml, 50 ml i 100 ml</t>
  </si>
  <si>
    <t>joversol 300 mg I/ml, 200 ml i 500 ml</t>
  </si>
  <si>
    <t>joversol 350 mg I/ml, 50 ml i 100 ml</t>
  </si>
  <si>
    <t>joversol 350 mg I/ml, 200 ml i 500 ml</t>
  </si>
  <si>
    <t>Optiray 300 - Joversol</t>
  </si>
  <si>
    <t>Optiray 350 - Joversol</t>
  </si>
  <si>
    <t>Liebel - Flarsheim Canada</t>
  </si>
  <si>
    <t>rastvor za injekciju/infuziju</t>
  </si>
  <si>
    <t>50 ml (300 mg I/ml) (63.6%)</t>
  </si>
  <si>
    <t>100 ml (300 mg I/ml)</t>
  </si>
  <si>
    <t>200 ml (300 mg I/ml)</t>
  </si>
  <si>
    <t>500 ml (300 mg I/ml)</t>
  </si>
  <si>
    <t>50 ml (350 mg I/ml) (74.1%)</t>
  </si>
  <si>
    <t>100 ml (350 mg I/ml)</t>
  </si>
  <si>
    <t>200 ml (350 mg I/ml)</t>
  </si>
  <si>
    <t>500 ml (350 mg I/ml)</t>
  </si>
  <si>
    <t>ml</t>
  </si>
  <si>
    <t>404-1-110/19-28</t>
  </si>
  <si>
    <t>Лекови са Листе Б и Листе Д Листе лекова за 2019. годину</t>
  </si>
  <si>
    <t>Укупна вредност за партију 379</t>
  </si>
  <si>
    <t>Укупна вредност за партију 380</t>
  </si>
  <si>
    <t>Укупна вредност за партију 381</t>
  </si>
  <si>
    <t>Укупна вредност за партију 382</t>
  </si>
  <si>
    <t>Јачина/ концентрација  лека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</si>
</sst>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10"/>
      <color indexed="10"/>
      <name val="Arial"/>
      <family val="2"/>
    </font>
    <font>
      <sz val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double"/>
      <top style="double"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/>
      <top style="medium"/>
      <bottom style="medium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63">
    <xf numFmtId="0" fontId="0" fillId="0" borderId="0" xfId="0" applyFont="1" applyAlignment="1">
      <alignment/>
    </xf>
    <xf numFmtId="0" fontId="51" fillId="0" borderId="0" xfId="0" applyFont="1" applyAlignment="1">
      <alignment/>
    </xf>
    <xf numFmtId="4" fontId="46" fillId="33" borderId="10" xfId="0" applyNumberFormat="1" applyFont="1" applyFill="1" applyBorder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4" fontId="52" fillId="0" borderId="11" xfId="0" applyNumberFormat="1" applyFont="1" applyFill="1" applyBorder="1" applyAlignment="1">
      <alignment horizontal="center" vertical="center" wrapText="1"/>
    </xf>
    <xf numFmtId="0" fontId="51" fillId="0" borderId="0" xfId="0" applyFont="1" applyAlignment="1">
      <alignment wrapText="1"/>
    </xf>
    <xf numFmtId="0" fontId="53" fillId="0" borderId="0" xfId="0" applyFont="1" applyAlignment="1">
      <alignment wrapText="1"/>
    </xf>
    <xf numFmtId="0" fontId="53" fillId="0" borderId="11" xfId="0" applyFont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52" fillId="0" borderId="11" xfId="0" applyNumberFormat="1" applyFont="1" applyFill="1" applyBorder="1" applyAlignment="1">
      <alignment horizontal="center" vertical="center" wrapText="1"/>
    </xf>
    <xf numFmtId="0" fontId="51" fillId="0" borderId="0" xfId="0" applyFont="1" applyAlignment="1">
      <alignment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4" fontId="54" fillId="0" borderId="12" xfId="0" applyNumberFormat="1" applyFont="1" applyFill="1" applyBorder="1" applyAlignment="1">
      <alignment vertical="center" wrapText="1"/>
    </xf>
    <xf numFmtId="4" fontId="54" fillId="0" borderId="14" xfId="0" applyNumberFormat="1" applyFont="1" applyFill="1" applyBorder="1" applyAlignment="1">
      <alignment vertical="center" wrapText="1"/>
    </xf>
    <xf numFmtId="3" fontId="54" fillId="0" borderId="15" xfId="0" applyNumberFormat="1" applyFont="1" applyFill="1" applyBorder="1" applyAlignment="1">
      <alignment vertical="center" wrapText="1"/>
    </xf>
    <xf numFmtId="3" fontId="54" fillId="0" borderId="13" xfId="0" applyNumberFormat="1" applyFont="1" applyFill="1" applyBorder="1" applyAlignment="1">
      <alignment vertical="center" wrapText="1"/>
    </xf>
    <xf numFmtId="3" fontId="54" fillId="0" borderId="16" xfId="0" applyNumberFormat="1" applyFont="1" applyFill="1" applyBorder="1" applyAlignment="1">
      <alignment vertical="center" wrapText="1"/>
    </xf>
    <xf numFmtId="0" fontId="46" fillId="0" borderId="17" xfId="0" applyFont="1" applyBorder="1" applyAlignment="1">
      <alignment horizontal="center" vertical="center" wrapText="1"/>
    </xf>
    <xf numFmtId="0" fontId="46" fillId="0" borderId="0" xfId="0" applyFont="1" applyAlignment="1">
      <alignment vertical="center" wrapText="1"/>
    </xf>
    <xf numFmtId="4" fontId="51" fillId="0" borderId="0" xfId="0" applyNumberFormat="1" applyFont="1" applyAlignment="1">
      <alignment/>
    </xf>
    <xf numFmtId="0" fontId="46" fillId="0" borderId="0" xfId="0" applyFont="1" applyAlignment="1">
      <alignment horizontal="center" vertical="center" wrapText="1"/>
    </xf>
    <xf numFmtId="3" fontId="55" fillId="0" borderId="11" xfId="0" applyNumberFormat="1" applyFont="1" applyFill="1" applyBorder="1" applyAlignment="1">
      <alignment horizontal="center" vertical="center" wrapText="1"/>
    </xf>
    <xf numFmtId="4" fontId="52" fillId="0" borderId="11" xfId="59" applyNumberFormat="1" applyFont="1" applyFill="1" applyBorder="1" applyAlignment="1">
      <alignment horizontal="center" vertical="center" wrapText="1"/>
      <protection/>
    </xf>
    <xf numFmtId="0" fontId="3" fillId="34" borderId="11" xfId="59" applyFont="1" applyFill="1" applyBorder="1" applyAlignment="1">
      <alignment horizontal="center" vertical="center" wrapText="1"/>
      <protection/>
    </xf>
    <xf numFmtId="0" fontId="53" fillId="0" borderId="11" xfId="59" applyFont="1" applyBorder="1" applyAlignment="1">
      <alignment horizontal="center" vertical="center" wrapText="1"/>
      <protection/>
    </xf>
    <xf numFmtId="49" fontId="46" fillId="0" borderId="0" xfId="0" applyNumberFormat="1" applyFont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3" fontId="6" fillId="35" borderId="11" xfId="57" applyNumberFormat="1" applyFont="1" applyFill="1" applyBorder="1" applyAlignment="1">
      <alignment horizontal="center" vertical="center" wrapText="1"/>
      <protection/>
    </xf>
    <xf numFmtId="0" fontId="46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4" fontId="56" fillId="34" borderId="11" xfId="0" applyNumberFormat="1" applyFont="1" applyFill="1" applyBorder="1" applyAlignment="1">
      <alignment horizontal="center" vertical="center" wrapText="1"/>
    </xf>
    <xf numFmtId="0" fontId="57" fillId="0" borderId="0" xfId="0" applyFont="1" applyAlignment="1">
      <alignment horizontal="center" vertical="center" wrapText="1"/>
    </xf>
    <xf numFmtId="0" fontId="46" fillId="33" borderId="0" xfId="0" applyFont="1" applyFill="1" applyAlignment="1">
      <alignment horizontal="center" vertical="center" wrapText="1"/>
    </xf>
    <xf numFmtId="4" fontId="6" fillId="0" borderId="11" xfId="0" applyNumberFormat="1" applyFont="1" applyFill="1" applyBorder="1" applyAlignment="1">
      <alignment horizontal="center" vertical="center" wrapText="1"/>
    </xf>
    <xf numFmtId="4" fontId="56" fillId="34" borderId="18" xfId="0" applyNumberFormat="1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49" fontId="6" fillId="36" borderId="11" xfId="0" applyNumberFormat="1" applyFont="1" applyFill="1" applyBorder="1" applyAlignment="1">
      <alignment horizontal="center" vertical="center" wrapText="1"/>
    </xf>
    <xf numFmtId="0" fontId="6" fillId="36" borderId="11" xfId="0" applyFont="1" applyFill="1" applyBorder="1" applyAlignment="1">
      <alignment horizontal="center" vertical="center" wrapText="1"/>
    </xf>
    <xf numFmtId="0" fontId="6" fillId="36" borderId="11" xfId="60" applyNumberFormat="1" applyFont="1" applyFill="1" applyBorder="1" applyAlignment="1">
      <alignment horizontal="center" vertical="center" wrapText="1"/>
      <protection/>
    </xf>
    <xf numFmtId="0" fontId="6" fillId="33" borderId="11" xfId="0" applyFont="1" applyFill="1" applyBorder="1" applyAlignment="1">
      <alignment horizontal="center" vertical="center" wrapText="1"/>
    </xf>
    <xf numFmtId="4" fontId="6" fillId="33" borderId="11" xfId="0" applyNumberFormat="1" applyFont="1" applyFill="1" applyBorder="1" applyAlignment="1">
      <alignment horizontal="center" vertical="center" wrapText="1"/>
    </xf>
    <xf numFmtId="4" fontId="6" fillId="36" borderId="11" xfId="0" applyNumberFormat="1" applyFont="1" applyFill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31" fillId="0" borderId="11" xfId="0" applyFont="1" applyBorder="1" applyAlignment="1">
      <alignment vertical="center" wrapText="1"/>
    </xf>
    <xf numFmtId="0" fontId="7" fillId="35" borderId="11" xfId="57" applyFont="1" applyFill="1" applyBorder="1" applyAlignment="1">
      <alignment horizontal="right" vertical="center" wrapText="1"/>
      <protection/>
    </xf>
    <xf numFmtId="0" fontId="56" fillId="34" borderId="11" xfId="0" applyFont="1" applyFill="1" applyBorder="1" applyAlignment="1">
      <alignment horizontal="right" vertical="center" wrapText="1"/>
    </xf>
    <xf numFmtId="0" fontId="56" fillId="34" borderId="18" xfId="0" applyFont="1" applyFill="1" applyBorder="1" applyAlignment="1">
      <alignment horizontal="right" vertical="center" wrapText="1"/>
    </xf>
    <xf numFmtId="0" fontId="46" fillId="0" borderId="0" xfId="0" applyFont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6" fillId="35" borderId="11" xfId="57" applyFont="1" applyFill="1" applyBorder="1" applyAlignment="1">
      <alignment horizontal="center" vertical="center" wrapText="1"/>
      <protection/>
    </xf>
    <xf numFmtId="4" fontId="6" fillId="33" borderId="11" xfId="0" applyNumberFormat="1" applyFont="1" applyFill="1" applyBorder="1" applyAlignment="1">
      <alignment horizontal="center" vertical="center" wrapText="1"/>
    </xf>
    <xf numFmtId="3" fontId="57" fillId="35" borderId="11" xfId="0" applyNumberFormat="1" applyFont="1" applyFill="1" applyBorder="1" applyAlignment="1">
      <alignment horizontal="center" vertical="center" wrapText="1"/>
    </xf>
    <xf numFmtId="1" fontId="57" fillId="35" borderId="19" xfId="0" applyNumberFormat="1" applyFont="1" applyFill="1" applyBorder="1" applyAlignment="1">
      <alignment horizontal="center" vertical="center" wrapText="1"/>
    </xf>
    <xf numFmtId="1" fontId="57" fillId="35" borderId="20" xfId="0" applyNumberFormat="1" applyFont="1" applyFill="1" applyBorder="1" applyAlignment="1">
      <alignment horizontal="center" vertical="center" wrapText="1"/>
    </xf>
    <xf numFmtId="1" fontId="57" fillId="35" borderId="18" xfId="0" applyNumberFormat="1" applyFont="1" applyFill="1" applyBorder="1" applyAlignment="1">
      <alignment horizontal="center" vertical="center" wrapText="1"/>
    </xf>
    <xf numFmtId="4" fontId="54" fillId="34" borderId="15" xfId="0" applyNumberFormat="1" applyFont="1" applyFill="1" applyBorder="1" applyAlignment="1">
      <alignment horizontal="center" vertical="center" wrapText="1"/>
    </xf>
    <xf numFmtId="4" fontId="54" fillId="34" borderId="21" xfId="0" applyNumberFormat="1" applyFont="1" applyFill="1" applyBorder="1" applyAlignment="1">
      <alignment horizontal="center" vertical="center" wrapText="1"/>
    </xf>
    <xf numFmtId="4" fontId="54" fillId="34" borderId="16" xfId="0" applyNumberFormat="1" applyFont="1" applyFill="1" applyBorder="1" applyAlignment="1">
      <alignment horizontal="center" vertical="center" wrapText="1"/>
    </xf>
    <xf numFmtId="4" fontId="6" fillId="0" borderId="11" xfId="0" applyNumberFormat="1" applyFont="1" applyBorder="1" applyAlignment="1">
      <alignment horizontal="center" vertical="center" wrapText="1"/>
    </xf>
    <xf numFmtId="4" fontId="31" fillId="0" borderId="11" xfId="0" applyNumberFormat="1" applyFont="1" applyBorder="1" applyAlignment="1">
      <alignment horizontal="center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 4" xfId="58"/>
    <cellStyle name="Normal 4" xfId="59"/>
    <cellStyle name="Normal_Priznto djuture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tabSelected="1" zoomScalePageLayoutView="0" workbookViewId="0" topLeftCell="A1">
      <selection activeCell="O23" sqref="O23"/>
    </sheetView>
  </sheetViews>
  <sheetFormatPr defaultColWidth="9.140625" defaultRowHeight="15"/>
  <cols>
    <col min="1" max="1" width="8.421875" style="23" customWidth="1"/>
    <col min="2" max="2" width="14.140625" style="23" customWidth="1"/>
    <col min="3" max="3" width="12.00390625" style="28" customWidth="1"/>
    <col min="4" max="4" width="15.7109375" style="3" customWidth="1"/>
    <col min="5" max="5" width="19.00390625" style="3" customWidth="1"/>
    <col min="6" max="6" width="15.57421875" style="3" bestFit="1" customWidth="1"/>
    <col min="7" max="7" width="12.421875" style="3" customWidth="1"/>
    <col min="8" max="8" width="10.00390625" style="3" customWidth="1"/>
    <col min="9" max="9" width="10.8515625" style="3" customWidth="1"/>
    <col min="10" max="10" width="11.00390625" style="35" hidden="1" customWidth="1"/>
    <col min="11" max="11" width="11.57421875" style="3" customWidth="1"/>
    <col min="12" max="12" width="13.421875" style="3" hidden="1" customWidth="1"/>
    <col min="13" max="13" width="16.28125" style="3" customWidth="1"/>
    <col min="14" max="14" width="14.421875" style="3" hidden="1" customWidth="1"/>
    <col min="15" max="16384" width="9.140625" style="3" customWidth="1"/>
  </cols>
  <sheetData>
    <row r="1" spans="3:10" s="29" customFormat="1" ht="12.75">
      <c r="C1" s="28"/>
      <c r="J1" s="35"/>
    </row>
    <row r="2" spans="1:14" ht="12.75" customHeight="1">
      <c r="A2" s="50" t="s">
        <v>37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21"/>
    </row>
    <row r="3" spans="1:14" ht="12.75" customHeight="1">
      <c r="A3" s="50" t="s">
        <v>38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21"/>
    </row>
    <row r="4" ht="13.5" thickBot="1"/>
    <row r="5" spans="1:14" ht="45.75" customHeight="1" thickTop="1">
      <c r="A5" s="38" t="s">
        <v>35</v>
      </c>
      <c r="B5" s="38" t="s">
        <v>36</v>
      </c>
      <c r="C5" s="39" t="s">
        <v>0</v>
      </c>
      <c r="D5" s="40" t="s">
        <v>30</v>
      </c>
      <c r="E5" s="40" t="s">
        <v>2</v>
      </c>
      <c r="F5" s="40" t="s">
        <v>1</v>
      </c>
      <c r="G5" s="40" t="s">
        <v>62</v>
      </c>
      <c r="H5" s="41" t="s">
        <v>3</v>
      </c>
      <c r="I5" s="40" t="s">
        <v>4</v>
      </c>
      <c r="J5" s="42" t="s">
        <v>5</v>
      </c>
      <c r="K5" s="40" t="s">
        <v>6</v>
      </c>
      <c r="L5" s="43" t="s">
        <v>7</v>
      </c>
      <c r="M5" s="44" t="s">
        <v>8</v>
      </c>
      <c r="N5" s="2" t="s">
        <v>9</v>
      </c>
    </row>
    <row r="6" spans="1:15" s="32" customFormat="1" ht="22.5">
      <c r="A6" s="51">
        <v>379</v>
      </c>
      <c r="B6" s="52" t="s">
        <v>39</v>
      </c>
      <c r="C6" s="45">
        <v>199406</v>
      </c>
      <c r="D6" s="46" t="s">
        <v>43</v>
      </c>
      <c r="E6" s="46" t="s">
        <v>45</v>
      </c>
      <c r="F6" s="45" t="s">
        <v>46</v>
      </c>
      <c r="G6" s="45" t="s">
        <v>47</v>
      </c>
      <c r="H6" s="45" t="s">
        <v>55</v>
      </c>
      <c r="I6" s="30"/>
      <c r="J6" s="53">
        <v>29.65</v>
      </c>
      <c r="K6" s="61">
        <v>23.2</v>
      </c>
      <c r="L6" s="36">
        <f>I6*J6</f>
        <v>0</v>
      </c>
      <c r="M6" s="36">
        <f>I6*K6</f>
        <v>0</v>
      </c>
      <c r="N6" s="55">
        <v>1</v>
      </c>
      <c r="O6" s="34"/>
    </row>
    <row r="7" spans="1:15" s="32" customFormat="1" ht="22.5">
      <c r="A7" s="51"/>
      <c r="B7" s="52"/>
      <c r="C7" s="45">
        <v>199413</v>
      </c>
      <c r="D7" s="46" t="s">
        <v>43</v>
      </c>
      <c r="E7" s="46" t="s">
        <v>45</v>
      </c>
      <c r="F7" s="45" t="s">
        <v>46</v>
      </c>
      <c r="G7" s="45" t="s">
        <v>48</v>
      </c>
      <c r="H7" s="45" t="s">
        <v>55</v>
      </c>
      <c r="I7" s="30"/>
      <c r="J7" s="53"/>
      <c r="K7" s="61"/>
      <c r="L7" s="36">
        <f>I7*J6</f>
        <v>0</v>
      </c>
      <c r="M7" s="36">
        <f>I7*K6</f>
        <v>0</v>
      </c>
      <c r="N7" s="56"/>
      <c r="O7" s="34"/>
    </row>
    <row r="8" spans="1:15" s="32" customFormat="1" ht="12.75" customHeight="1">
      <c r="A8" s="51"/>
      <c r="B8" s="52"/>
      <c r="C8" s="47" t="s">
        <v>58</v>
      </c>
      <c r="D8" s="47"/>
      <c r="E8" s="47"/>
      <c r="F8" s="47"/>
      <c r="G8" s="47"/>
      <c r="H8" s="47"/>
      <c r="I8" s="47"/>
      <c r="J8" s="47"/>
      <c r="K8" s="47"/>
      <c r="L8" s="36">
        <f>SUM(L6:L7)</f>
        <v>0</v>
      </c>
      <c r="M8" s="36">
        <f>SUM(M6:M7)</f>
        <v>0</v>
      </c>
      <c r="N8" s="57"/>
      <c r="O8" s="34"/>
    </row>
    <row r="9" spans="1:15" s="32" customFormat="1" ht="22.5">
      <c r="A9" s="51">
        <v>380</v>
      </c>
      <c r="B9" s="52" t="s">
        <v>40</v>
      </c>
      <c r="C9" s="45">
        <v>199415</v>
      </c>
      <c r="D9" s="45" t="s">
        <v>43</v>
      </c>
      <c r="E9" s="45" t="s">
        <v>45</v>
      </c>
      <c r="F9" s="45" t="s">
        <v>46</v>
      </c>
      <c r="G9" s="45" t="s">
        <v>49</v>
      </c>
      <c r="H9" s="45" t="s">
        <v>55</v>
      </c>
      <c r="I9" s="30"/>
      <c r="J9" s="53">
        <v>25.3</v>
      </c>
      <c r="K9" s="62">
        <v>14.95</v>
      </c>
      <c r="L9" s="36">
        <f>I9*J9</f>
        <v>0</v>
      </c>
      <c r="M9" s="36">
        <f>I9*K9</f>
        <v>0</v>
      </c>
      <c r="N9" s="55">
        <v>1</v>
      </c>
      <c r="O9" s="34"/>
    </row>
    <row r="10" spans="1:15" s="32" customFormat="1" ht="22.5">
      <c r="A10" s="51"/>
      <c r="B10" s="52"/>
      <c r="C10" s="45">
        <v>199416</v>
      </c>
      <c r="D10" s="45" t="s">
        <v>43</v>
      </c>
      <c r="E10" s="45" t="s">
        <v>45</v>
      </c>
      <c r="F10" s="45" t="s">
        <v>46</v>
      </c>
      <c r="G10" s="45" t="s">
        <v>50</v>
      </c>
      <c r="H10" s="45" t="s">
        <v>55</v>
      </c>
      <c r="I10" s="30"/>
      <c r="J10" s="53"/>
      <c r="K10" s="62"/>
      <c r="L10" s="36">
        <f>I10*J9</f>
        <v>0</v>
      </c>
      <c r="M10" s="36">
        <f>I10*K9</f>
        <v>0</v>
      </c>
      <c r="N10" s="56"/>
      <c r="O10" s="34"/>
    </row>
    <row r="11" spans="1:15" s="32" customFormat="1" ht="12.75" customHeight="1">
      <c r="A11" s="51"/>
      <c r="B11" s="52"/>
      <c r="C11" s="47" t="s">
        <v>59</v>
      </c>
      <c r="D11" s="47"/>
      <c r="E11" s="47"/>
      <c r="F11" s="47"/>
      <c r="G11" s="47"/>
      <c r="H11" s="47"/>
      <c r="I11" s="47"/>
      <c r="J11" s="47"/>
      <c r="K11" s="47"/>
      <c r="L11" s="36">
        <f>SUM(L9:L10)</f>
        <v>0</v>
      </c>
      <c r="M11" s="36">
        <f>SUM(M9:M10)</f>
        <v>0</v>
      </c>
      <c r="N11" s="57"/>
      <c r="O11" s="34"/>
    </row>
    <row r="12" spans="1:15" s="32" customFormat="1" ht="22.5">
      <c r="A12" s="51">
        <v>381</v>
      </c>
      <c r="B12" s="52" t="s">
        <v>41</v>
      </c>
      <c r="C12" s="45">
        <v>199407</v>
      </c>
      <c r="D12" s="45" t="s">
        <v>44</v>
      </c>
      <c r="E12" s="45" t="s">
        <v>45</v>
      </c>
      <c r="F12" s="45" t="s">
        <v>46</v>
      </c>
      <c r="G12" s="45" t="s">
        <v>51</v>
      </c>
      <c r="H12" s="45" t="s">
        <v>55</v>
      </c>
      <c r="I12" s="30"/>
      <c r="J12" s="53">
        <v>33.3</v>
      </c>
      <c r="K12" s="62">
        <v>23.2</v>
      </c>
      <c r="L12" s="36">
        <f>I12*J12</f>
        <v>0</v>
      </c>
      <c r="M12" s="36">
        <f>I12*K12</f>
        <v>0</v>
      </c>
      <c r="N12" s="55">
        <v>1</v>
      </c>
      <c r="O12" s="34"/>
    </row>
    <row r="13" spans="1:15" s="32" customFormat="1" ht="22.5">
      <c r="A13" s="51"/>
      <c r="B13" s="52"/>
      <c r="C13" s="45">
        <v>199408</v>
      </c>
      <c r="D13" s="45" t="s">
        <v>44</v>
      </c>
      <c r="E13" s="45" t="s">
        <v>45</v>
      </c>
      <c r="F13" s="45" t="s">
        <v>46</v>
      </c>
      <c r="G13" s="45" t="s">
        <v>52</v>
      </c>
      <c r="H13" s="45" t="s">
        <v>55</v>
      </c>
      <c r="I13" s="30"/>
      <c r="J13" s="53"/>
      <c r="K13" s="62"/>
      <c r="L13" s="36">
        <f>I13*J12</f>
        <v>0</v>
      </c>
      <c r="M13" s="36">
        <f>I13*K12</f>
        <v>0</v>
      </c>
      <c r="N13" s="56"/>
      <c r="O13" s="34"/>
    </row>
    <row r="14" spans="1:15" s="32" customFormat="1" ht="12.75" customHeight="1">
      <c r="A14" s="51"/>
      <c r="B14" s="52"/>
      <c r="C14" s="47" t="s">
        <v>60</v>
      </c>
      <c r="D14" s="47"/>
      <c r="E14" s="47"/>
      <c r="F14" s="47"/>
      <c r="G14" s="47"/>
      <c r="H14" s="47"/>
      <c r="I14" s="47"/>
      <c r="J14" s="47"/>
      <c r="K14" s="47"/>
      <c r="L14" s="36">
        <f>SUM(L12:L13)</f>
        <v>0</v>
      </c>
      <c r="M14" s="36">
        <f>SUM(M12:M13)</f>
        <v>0</v>
      </c>
      <c r="N14" s="57"/>
      <c r="O14" s="34"/>
    </row>
    <row r="15" spans="1:15" s="31" customFormat="1" ht="21.75" customHeight="1">
      <c r="A15" s="51">
        <v>382</v>
      </c>
      <c r="B15" s="52" t="s">
        <v>42</v>
      </c>
      <c r="C15" s="46">
        <v>199409</v>
      </c>
      <c r="D15" s="46" t="s">
        <v>44</v>
      </c>
      <c r="E15" s="46" t="s">
        <v>45</v>
      </c>
      <c r="F15" s="45" t="s">
        <v>46</v>
      </c>
      <c r="G15" s="45" t="s">
        <v>53</v>
      </c>
      <c r="H15" s="45" t="s">
        <v>55</v>
      </c>
      <c r="I15" s="30"/>
      <c r="J15" s="53">
        <v>25.3</v>
      </c>
      <c r="K15" s="62">
        <v>16.8</v>
      </c>
      <c r="L15" s="36">
        <f>I15*J15</f>
        <v>0</v>
      </c>
      <c r="M15" s="36">
        <f>I15*K15</f>
        <v>0</v>
      </c>
      <c r="N15" s="54">
        <v>1</v>
      </c>
      <c r="O15" s="34"/>
    </row>
    <row r="16" spans="1:15" s="31" customFormat="1" ht="21.75" customHeight="1">
      <c r="A16" s="51"/>
      <c r="B16" s="52"/>
      <c r="C16" s="45">
        <v>199410</v>
      </c>
      <c r="D16" s="46" t="s">
        <v>44</v>
      </c>
      <c r="E16" s="46" t="s">
        <v>45</v>
      </c>
      <c r="F16" s="45" t="s">
        <v>46</v>
      </c>
      <c r="G16" s="45" t="s">
        <v>54</v>
      </c>
      <c r="H16" s="45" t="s">
        <v>55</v>
      </c>
      <c r="I16" s="30"/>
      <c r="J16" s="53"/>
      <c r="K16" s="62"/>
      <c r="L16" s="36">
        <f>I16*J15</f>
        <v>0</v>
      </c>
      <c r="M16" s="36">
        <f>I16*K15</f>
        <v>0</v>
      </c>
      <c r="N16" s="54"/>
      <c r="O16" s="34"/>
    </row>
    <row r="17" spans="1:15" s="31" customFormat="1" ht="13.5" customHeight="1">
      <c r="A17" s="51"/>
      <c r="B17" s="52"/>
      <c r="C17" s="47" t="s">
        <v>61</v>
      </c>
      <c r="D17" s="47"/>
      <c r="E17" s="47"/>
      <c r="F17" s="47"/>
      <c r="G17" s="47"/>
      <c r="H17" s="47"/>
      <c r="I17" s="47"/>
      <c r="J17" s="47"/>
      <c r="K17" s="47"/>
      <c r="L17" s="36">
        <f>SUM(L15:L16)</f>
        <v>0</v>
      </c>
      <c r="M17" s="36">
        <f>SUM(M15:M16)</f>
        <v>0</v>
      </c>
      <c r="N17" s="54"/>
      <c r="O17" s="34"/>
    </row>
    <row r="18" spans="1:14" ht="18" customHeight="1">
      <c r="A18" s="49" t="s">
        <v>10</v>
      </c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37">
        <f>SUM(L8,L11,L14,L17)</f>
        <v>0</v>
      </c>
      <c r="M18" s="37">
        <f>SUM(M8,M11,M14,M17)</f>
        <v>0</v>
      </c>
      <c r="N18" s="20"/>
    </row>
    <row r="19" spans="1:14" ht="18" customHeight="1">
      <c r="A19" s="48" t="s">
        <v>11</v>
      </c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33">
        <f>L18*M21</f>
        <v>0</v>
      </c>
      <c r="M19" s="33">
        <f>M18*M21</f>
        <v>0</v>
      </c>
      <c r="N19" s="20"/>
    </row>
    <row r="20" spans="1:14" ht="18" customHeight="1">
      <c r="A20" s="48" t="s">
        <v>12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33">
        <f>L18+L19</f>
        <v>0</v>
      </c>
      <c r="M20" s="33">
        <f>M18+M19</f>
        <v>0</v>
      </c>
      <c r="N20" s="20"/>
    </row>
    <row r="21" ht="12.75" hidden="1">
      <c r="M21" s="3">
        <v>0.1</v>
      </c>
    </row>
  </sheetData>
  <sheetProtection/>
  <mergeCells count="29">
    <mergeCell ref="N6:N8"/>
    <mergeCell ref="N9:N11"/>
    <mergeCell ref="N12:N14"/>
    <mergeCell ref="K6:K7"/>
    <mergeCell ref="K9:K10"/>
    <mergeCell ref="N15:N17"/>
    <mergeCell ref="A15:A17"/>
    <mergeCell ref="B15:B17"/>
    <mergeCell ref="A12:A14"/>
    <mergeCell ref="B12:B14"/>
    <mergeCell ref="K15:K16"/>
    <mergeCell ref="K12:K13"/>
    <mergeCell ref="J12:J13"/>
    <mergeCell ref="A2:M2"/>
    <mergeCell ref="A3:M3"/>
    <mergeCell ref="A9:A11"/>
    <mergeCell ref="B9:B11"/>
    <mergeCell ref="A6:A8"/>
    <mergeCell ref="B6:B8"/>
    <mergeCell ref="C8:K8"/>
    <mergeCell ref="J6:J7"/>
    <mergeCell ref="J9:J10"/>
    <mergeCell ref="C11:K11"/>
    <mergeCell ref="C14:K14"/>
    <mergeCell ref="C17:K17"/>
    <mergeCell ref="A20:K20"/>
    <mergeCell ref="A19:K19"/>
    <mergeCell ref="A18:K18"/>
    <mergeCell ref="J15:J16"/>
  </mergeCells>
  <printOptions/>
  <pageMargins left="0.2" right="0.2" top="0.2" bottom="0.25" header="0.2" footer="0.3"/>
  <pageSetup orientation="landscape" scale="93" r:id="rId1"/>
  <ignoredErrors>
    <ignoredError sqref="L17 L19:M1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2:G29"/>
  <sheetViews>
    <sheetView zoomScalePageLayoutView="0" workbookViewId="0" topLeftCell="A1">
      <selection activeCell="E24" sqref="E24:E25"/>
    </sheetView>
  </sheetViews>
  <sheetFormatPr defaultColWidth="9.140625" defaultRowHeight="15"/>
  <cols>
    <col min="1" max="1" width="5.8515625" style="1" customWidth="1"/>
    <col min="2" max="2" width="31.57421875" style="1" customWidth="1"/>
    <col min="3" max="3" width="27.00390625" style="1" customWidth="1"/>
    <col min="4" max="4" width="9.140625" style="1" customWidth="1"/>
    <col min="5" max="7" width="25.421875" style="1" customWidth="1"/>
    <col min="8" max="16384" width="9.140625" style="1" customWidth="1"/>
  </cols>
  <sheetData>
    <row r="2" spans="2:5" ht="14.25">
      <c r="B2" s="11" t="s">
        <v>13</v>
      </c>
      <c r="C2" s="11"/>
      <c r="D2" s="11"/>
      <c r="E2" s="11" t="s">
        <v>38</v>
      </c>
    </row>
    <row r="4" ht="15" thickBot="1"/>
    <row r="5" spans="2:7" ht="24.75" thickBot="1">
      <c r="B5" s="4" t="s">
        <v>18</v>
      </c>
      <c r="C5" s="5" t="s">
        <v>56</v>
      </c>
      <c r="E5" s="12" t="s">
        <v>14</v>
      </c>
      <c r="F5" s="13" t="s">
        <v>15</v>
      </c>
      <c r="G5" s="14" t="s">
        <v>16</v>
      </c>
    </row>
    <row r="6" spans="2:7" ht="15" thickBot="1">
      <c r="B6" s="6"/>
      <c r="C6" s="7"/>
      <c r="E6" s="15">
        <f>SUM(specifikacija!L18)</f>
        <v>0</v>
      </c>
      <c r="F6" s="15">
        <f>SUM(specifikacija!M18)</f>
        <v>0</v>
      </c>
      <c r="G6" s="16">
        <f>SUM(specifikacija!M20)</f>
        <v>0</v>
      </c>
    </row>
    <row r="7" spans="2:7" ht="36.75" customHeight="1" thickBot="1">
      <c r="B7" s="4" t="s">
        <v>19</v>
      </c>
      <c r="C7" s="27" t="s">
        <v>34</v>
      </c>
      <c r="E7" s="58" t="s">
        <v>17</v>
      </c>
      <c r="F7" s="59"/>
      <c r="G7" s="60"/>
    </row>
    <row r="8" spans="2:7" ht="15" thickBot="1">
      <c r="B8" s="6"/>
      <c r="C8" s="7"/>
      <c r="E8" s="17">
        <f>E6/1000</f>
        <v>0</v>
      </c>
      <c r="F8" s="18">
        <f>F6/1000</f>
        <v>0</v>
      </c>
      <c r="G8" s="19">
        <f>G6/1000</f>
        <v>0</v>
      </c>
    </row>
    <row r="9" spans="2:7" ht="15">
      <c r="B9" s="4" t="s">
        <v>20</v>
      </c>
      <c r="C9" s="8" t="s">
        <v>29</v>
      </c>
      <c r="E9" s="7"/>
      <c r="F9" s="7"/>
      <c r="G9" s="6"/>
    </row>
    <row r="10" spans="2:7" ht="14.25">
      <c r="B10" s="6"/>
      <c r="C10" s="7"/>
      <c r="E10" s="7"/>
      <c r="F10" s="7"/>
      <c r="G10" s="6"/>
    </row>
    <row r="11" spans="2:7" ht="15">
      <c r="B11" s="4" t="s">
        <v>21</v>
      </c>
      <c r="C11" s="8" t="s">
        <v>25</v>
      </c>
      <c r="E11" s="7"/>
      <c r="F11" s="7"/>
      <c r="G11" s="6"/>
    </row>
    <row r="12" spans="2:7" ht="14.25">
      <c r="B12" s="6"/>
      <c r="C12" s="7"/>
      <c r="G12" s="6"/>
    </row>
    <row r="13" spans="2:7" ht="25.5">
      <c r="B13" s="4" t="s">
        <v>22</v>
      </c>
      <c r="C13" s="25" t="s">
        <v>31</v>
      </c>
      <c r="E13" s="9" t="s">
        <v>27</v>
      </c>
      <c r="F13" s="24">
        <f>SUBTOTAL(101,specifikacija!N6:N17)</f>
        <v>1</v>
      </c>
      <c r="G13" s="6"/>
    </row>
    <row r="14" spans="2:7" ht="14.25">
      <c r="B14" s="6"/>
      <c r="C14" s="7"/>
      <c r="E14" s="7"/>
      <c r="F14" s="7"/>
      <c r="G14" s="6"/>
    </row>
    <row r="15" spans="2:6" ht="25.5">
      <c r="B15" s="4" t="s">
        <v>23</v>
      </c>
      <c r="C15" s="5" t="s">
        <v>57</v>
      </c>
      <c r="E15" s="9" t="s">
        <v>28</v>
      </c>
      <c r="F15" s="8" t="s">
        <v>26</v>
      </c>
    </row>
    <row r="16" spans="2:3" ht="14.25">
      <c r="B16" s="6"/>
      <c r="C16" s="7"/>
    </row>
    <row r="17" spans="2:3" ht="15">
      <c r="B17" s="26" t="s">
        <v>32</v>
      </c>
      <c r="C17" s="25" t="s">
        <v>33</v>
      </c>
    </row>
    <row r="18" spans="2:3" ht="14.25">
      <c r="B18" s="6"/>
      <c r="C18" s="7"/>
    </row>
    <row r="19" spans="2:3" ht="15">
      <c r="B19" s="4" t="s">
        <v>24</v>
      </c>
      <c r="C19" s="10">
        <v>33600000</v>
      </c>
    </row>
    <row r="24" ht="14.25">
      <c r="F24" s="22"/>
    </row>
    <row r="25" ht="14.25">
      <c r="G25" s="22"/>
    </row>
    <row r="26" ht="14.25">
      <c r="G26" s="22"/>
    </row>
    <row r="27" ht="14.25">
      <c r="G27" s="22"/>
    </row>
    <row r="28" ht="14.25">
      <c r="G28" s="22"/>
    </row>
    <row r="29" ht="14.25">
      <c r="G29" s="22"/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2019-11-08T07:04:04Z</dcterms:modified>
  <cp:category/>
  <cp:version/>
  <cp:contentType/>
  <cp:contentStatus/>
</cp:coreProperties>
</file>