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<sst xmlns="http://schemas.openxmlformats.org/spreadsheetml/2006/main" count="98" uniqueCount="86">
  <si>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</si>
  <si>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</si>
  <si>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</si>
  <si>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</si>
  <si>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</si>
  <si>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</si>
  <si>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</si>
  <si>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</si>
  <si>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</si>
  <si>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</si>
  <si>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</si>
  <si>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</si>
  <si>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</si>
  <si>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</si>
  <si>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</si>
  <si>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</si>
  <si>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</si>
  <si>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</si>
  <si>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</si>
  <si>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</si>
  <si>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</si>
  <si>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</si>
  <si>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</si>
  <si>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</si>
  <si>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</si>
  <si>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</si>
  <si>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</si>
  <si>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</si>
  <si>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</si>
  <si>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</si>
  <si>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</si>
  <si>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</si>
  <si>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</si>
  <si>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</si>
  <si>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</si>
  <si>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</si>
  <si>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</si>
  <si>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</si>
  <si>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</si>
  <si>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</si>
  <si>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progesteron, vaginalni gel</t>
  </si>
  <si>
    <t>horiogonadotropin alfa 0,25 mg</t>
  </si>
  <si>
    <t>folitropin alfa, lutropin alfa, 150 i.j. + 75 i.j.</t>
  </si>
  <si>
    <t>cetroreliks 0,25 mg</t>
  </si>
  <si>
    <t>0044250</t>
  </si>
  <si>
    <t>0044252</t>
  </si>
  <si>
    <t>0044253</t>
  </si>
  <si>
    <t>0044256</t>
  </si>
  <si>
    <t>0044260</t>
  </si>
  <si>
    <t>Crinone ®</t>
  </si>
  <si>
    <t>Gonal-f ®</t>
  </si>
  <si>
    <t>Ovitrelle ®</t>
  </si>
  <si>
    <t>Pergoveris ®</t>
  </si>
  <si>
    <t>Cetrotide ®</t>
  </si>
  <si>
    <t>Central Pharma (Contract Packing) Limited, Velika Britanija, Bedford, Caxton Road</t>
  </si>
  <si>
    <t>Merck Serono SA, Švajcarska, Aubonne, Succursale d' Aubonne, Zone Indutrielle de l'Ouriettaz;Merck Serono S.P.A., Italija, Modugno, Via Delle Magnolie 15(loc.frazione Zona Indutriale)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</si>
  <si>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</si>
  <si>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>Merck Serono SA, Švajcarska, Aubonne, Succursale d' Aubonne, Zone Indutrielle de l'Ouriettaz; Merck Serono S.P.A., Italija, Modugno, Via Delle Magnolie 15(loc.frazione Zona Indutriale)</t>
  </si>
  <si>
    <t>Merck KGaA, Nemačka, Darmstadt, Frankfurter Str.250</t>
  </si>
  <si>
    <t>vaginalni gel</t>
  </si>
  <si>
    <t>prašak i rastvarač za rastvor za injekciju</t>
  </si>
  <si>
    <t>8%, 1,125 g</t>
  </si>
  <si>
    <t>75 i.j./ml</t>
  </si>
  <si>
    <t>300 i.j./0,5 ml</t>
  </si>
  <si>
    <t>900 i.j./1,5 ml</t>
  </si>
  <si>
    <t>0,25 mg/0,5 ml</t>
  </si>
  <si>
    <t>1ml (150 i.j./1 ml+75 i.j./1 ml)</t>
  </si>
  <si>
    <t>0,25 mg/ml</t>
  </si>
  <si>
    <t>aplikator</t>
  </si>
  <si>
    <t>injekcioni špric</t>
  </si>
  <si>
    <t>pen sa uloškom</t>
  </si>
  <si>
    <t>injekcioni  špric/ pen sa uloškom</t>
  </si>
  <si>
    <t>MERCK D.O.O.</t>
  </si>
  <si>
    <t>MERCK D.O.O</t>
  </si>
  <si>
    <t>404-1-110/19-28</t>
  </si>
  <si>
    <t>Лекова са Листе Б и Листе Д Листе лекова за 2019. годину</t>
  </si>
  <si>
    <t xml:space="preserve">folitropin alfa - referentni lek 75 i.j.                                      </t>
  </si>
  <si>
    <t>Merck Serono S.P.A., Italija, Modugno, Via Delle Magnolie 15 (loc.frazione Zona Indutriale); Merck Serono SA, Švajcarska, Succursale d' Aubonne, Zone Industrielle de l'Ouriettaz</t>
  </si>
  <si>
    <t xml:space="preserve">folitropin alfa 300 i.j.                                      </t>
  </si>
  <si>
    <t>0044251</t>
  </si>
  <si>
    <t xml:space="preserve">folitropin alfa 450 i.j.                                      </t>
  </si>
  <si>
    <t xml:space="preserve"> 450 i.j./0,75 ml</t>
  </si>
  <si>
    <t xml:space="preserve">folitropin alfa 900 i.j.                                      </t>
  </si>
  <si>
    <t>0044270/ 
0044269</t>
  </si>
  <si>
    <t xml:space="preserve">rastvor za injekciju </t>
  </si>
  <si>
    <t xml:space="preserve">bočica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</si>
</sst>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49" fontId="55" fillId="35" borderId="17" xfId="0" applyNumberFormat="1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5" fillId="36" borderId="17" xfId="0" applyNumberFormat="1" applyFont="1" applyFill="1" applyBorder="1" applyAlignment="1">
      <alignment horizontal="center" vertical="center" wrapText="1"/>
    </xf>
    <xf numFmtId="4" fontId="55" fillId="35" borderId="17" xfId="0" applyNumberFormat="1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0">
      <selection activeCell="M6" sqref="M6:M15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45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I1" s="45"/>
      <c r="J1" s="31"/>
      <c r="K1" s="31"/>
      <c r="L1" s="31"/>
      <c r="M1" s="31"/>
    </row>
    <row r="2" spans="1:14" ht="12.7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0"/>
    </row>
    <row r="3" spans="1:14" ht="12.7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0"/>
    </row>
    <row r="5" spans="1:14" ht="45.75" customHeight="1">
      <c r="A5" s="37" t="s">
        <v>36</v>
      </c>
      <c r="B5" s="37" t="s">
        <v>37</v>
      </c>
      <c r="C5" s="38" t="s">
        <v>0</v>
      </c>
      <c r="D5" s="39" t="s">
        <v>30</v>
      </c>
      <c r="E5" s="39" t="s">
        <v>2</v>
      </c>
      <c r="F5" s="39" t="s">
        <v>1</v>
      </c>
      <c r="G5" s="39" t="s">
        <v>31</v>
      </c>
      <c r="H5" s="40" t="s">
        <v>3</v>
      </c>
      <c r="I5" s="53" t="s">
        <v>4</v>
      </c>
      <c r="J5" s="41" t="s">
        <v>5</v>
      </c>
      <c r="K5" s="42" t="s">
        <v>6</v>
      </c>
      <c r="L5" s="41" t="s">
        <v>7</v>
      </c>
      <c r="M5" s="42" t="s">
        <v>8</v>
      </c>
      <c r="N5" s="41" t="s">
        <v>9</v>
      </c>
    </row>
    <row r="6" spans="1:14" s="30" customFormat="1" ht="45">
      <c r="A6" s="46">
        <v>167</v>
      </c>
      <c r="B6" s="46" t="s">
        <v>40</v>
      </c>
      <c r="C6" s="36">
        <v>4137040</v>
      </c>
      <c r="D6" s="33" t="s">
        <v>49</v>
      </c>
      <c r="E6" s="33" t="s">
        <v>54</v>
      </c>
      <c r="F6" s="46" t="s">
        <v>59</v>
      </c>
      <c r="G6" s="46" t="s">
        <v>61</v>
      </c>
      <c r="H6" s="46" t="s">
        <v>68</v>
      </c>
      <c r="I6" s="54"/>
      <c r="J6" s="50">
        <v>257.22</v>
      </c>
      <c r="K6" s="47">
        <v>257.22</v>
      </c>
      <c r="L6" s="50">
        <f>I6*J6</f>
        <v>0</v>
      </c>
      <c r="M6" s="35">
        <f>I6*K6</f>
        <v>0</v>
      </c>
      <c r="N6" s="34">
        <v>1</v>
      </c>
    </row>
    <row r="7" spans="1:14" s="30" customFormat="1" ht="90">
      <c r="A7" s="48">
        <v>171</v>
      </c>
      <c r="B7" s="46" t="s">
        <v>76</v>
      </c>
      <c r="C7" s="36" t="s">
        <v>44</v>
      </c>
      <c r="D7" s="33" t="s">
        <v>50</v>
      </c>
      <c r="E7" s="33" t="s">
        <v>77</v>
      </c>
      <c r="F7" s="46" t="s">
        <v>60</v>
      </c>
      <c r="G7" s="46" t="s">
        <v>62</v>
      </c>
      <c r="H7" s="46" t="s">
        <v>69</v>
      </c>
      <c r="I7" s="54"/>
      <c r="J7" s="50">
        <v>2680.7</v>
      </c>
      <c r="K7" s="49">
        <v>2680.7</v>
      </c>
      <c r="L7" s="50">
        <f aca="true" t="shared" si="0" ref="L7:L13">I7*J7</f>
        <v>0</v>
      </c>
      <c r="M7" s="35">
        <f aca="true" t="shared" si="1" ref="M7:M13">I7*K7</f>
        <v>0</v>
      </c>
      <c r="N7" s="34">
        <v>1</v>
      </c>
    </row>
    <row r="8" spans="1:14" s="30" customFormat="1" ht="101.25">
      <c r="A8" s="46">
        <v>175</v>
      </c>
      <c r="B8" s="46" t="s">
        <v>78</v>
      </c>
      <c r="C8" s="36" t="s">
        <v>79</v>
      </c>
      <c r="D8" s="33" t="s">
        <v>50</v>
      </c>
      <c r="E8" s="33" t="s">
        <v>55</v>
      </c>
      <c r="F8" s="46" t="s">
        <v>39</v>
      </c>
      <c r="G8" s="46" t="s">
        <v>63</v>
      </c>
      <c r="H8" s="46" t="s">
        <v>70</v>
      </c>
      <c r="I8" s="54"/>
      <c r="J8" s="50">
        <v>11013.5</v>
      </c>
      <c r="K8" s="49">
        <v>11013.5</v>
      </c>
      <c r="L8" s="50">
        <f t="shared" si="0"/>
        <v>0</v>
      </c>
      <c r="M8" s="35">
        <f t="shared" si="1"/>
        <v>0</v>
      </c>
      <c r="N8" s="51">
        <v>1</v>
      </c>
    </row>
    <row r="9" spans="1:14" s="30" customFormat="1" ht="101.25">
      <c r="A9" s="46">
        <v>176</v>
      </c>
      <c r="B9" s="46" t="s">
        <v>80</v>
      </c>
      <c r="C9" s="36" t="s">
        <v>45</v>
      </c>
      <c r="D9" s="33" t="s">
        <v>50</v>
      </c>
      <c r="E9" s="33" t="s">
        <v>55</v>
      </c>
      <c r="F9" s="46" t="s">
        <v>39</v>
      </c>
      <c r="G9" s="46" t="s">
        <v>81</v>
      </c>
      <c r="H9" s="46" t="s">
        <v>70</v>
      </c>
      <c r="I9" s="54"/>
      <c r="J9" s="50">
        <v>16417.9</v>
      </c>
      <c r="K9" s="49">
        <v>16417.9</v>
      </c>
      <c r="L9" s="50">
        <f t="shared" si="0"/>
        <v>0</v>
      </c>
      <c r="M9" s="35">
        <f t="shared" si="1"/>
        <v>0</v>
      </c>
      <c r="N9" s="51">
        <v>1</v>
      </c>
    </row>
    <row r="10" spans="1:14" s="30" customFormat="1" ht="101.25">
      <c r="A10" s="46">
        <v>177</v>
      </c>
      <c r="B10" s="46" t="s">
        <v>82</v>
      </c>
      <c r="C10" s="36" t="s">
        <v>46</v>
      </c>
      <c r="D10" s="33" t="s">
        <v>50</v>
      </c>
      <c r="E10" s="33" t="s">
        <v>55</v>
      </c>
      <c r="F10" s="46" t="s">
        <v>39</v>
      </c>
      <c r="G10" s="46" t="s">
        <v>64</v>
      </c>
      <c r="H10" s="46" t="s">
        <v>70</v>
      </c>
      <c r="I10" s="54"/>
      <c r="J10" s="50">
        <v>32801.4</v>
      </c>
      <c r="K10" s="49">
        <v>32801.4</v>
      </c>
      <c r="L10" s="50">
        <f t="shared" si="0"/>
        <v>0</v>
      </c>
      <c r="M10" s="35">
        <f t="shared" si="1"/>
        <v>0</v>
      </c>
      <c r="N10" s="51">
        <v>1</v>
      </c>
    </row>
    <row r="11" spans="1:14" s="30" customFormat="1" ht="146.25">
      <c r="A11" s="46">
        <v>181</v>
      </c>
      <c r="B11" s="46" t="s">
        <v>41</v>
      </c>
      <c r="C11" s="36" t="s">
        <v>83</v>
      </c>
      <c r="D11" s="33" t="s">
        <v>51</v>
      </c>
      <c r="E11" s="33" t="s">
        <v>56</v>
      </c>
      <c r="F11" s="46" t="s">
        <v>84</v>
      </c>
      <c r="G11" s="46" t="s">
        <v>65</v>
      </c>
      <c r="H11" s="46" t="s">
        <v>71</v>
      </c>
      <c r="I11" s="54"/>
      <c r="J11" s="50">
        <v>2895.1</v>
      </c>
      <c r="K11" s="49">
        <v>2895.1</v>
      </c>
      <c r="L11" s="50">
        <f t="shared" si="0"/>
        <v>0</v>
      </c>
      <c r="M11" s="35">
        <f t="shared" si="1"/>
        <v>0</v>
      </c>
      <c r="N11" s="52">
        <v>1</v>
      </c>
    </row>
    <row r="12" spans="1:14" s="30" customFormat="1" ht="101.25">
      <c r="A12" s="46">
        <v>184</v>
      </c>
      <c r="B12" s="46" t="s">
        <v>42</v>
      </c>
      <c r="C12" s="36" t="s">
        <v>47</v>
      </c>
      <c r="D12" s="33" t="s">
        <v>52</v>
      </c>
      <c r="E12" s="33" t="s">
        <v>57</v>
      </c>
      <c r="F12" s="46" t="s">
        <v>60</v>
      </c>
      <c r="G12" s="46" t="s">
        <v>66</v>
      </c>
      <c r="H12" s="46" t="s">
        <v>85</v>
      </c>
      <c r="I12" s="54"/>
      <c r="J12" s="50">
        <v>8196.8</v>
      </c>
      <c r="K12" s="49">
        <v>8196.8</v>
      </c>
      <c r="L12" s="50">
        <f t="shared" si="0"/>
        <v>0</v>
      </c>
      <c r="M12" s="35">
        <f t="shared" si="1"/>
        <v>0</v>
      </c>
      <c r="N12" s="52">
        <v>1</v>
      </c>
    </row>
    <row r="13" spans="1:14" s="30" customFormat="1" ht="33.75">
      <c r="A13" s="46">
        <v>193</v>
      </c>
      <c r="B13" s="46" t="s">
        <v>43</v>
      </c>
      <c r="C13" s="36" t="s">
        <v>48</v>
      </c>
      <c r="D13" s="33" t="s">
        <v>53</v>
      </c>
      <c r="E13" s="33" t="s">
        <v>58</v>
      </c>
      <c r="F13" s="46" t="s">
        <v>60</v>
      </c>
      <c r="G13" s="46" t="s">
        <v>67</v>
      </c>
      <c r="H13" s="46" t="s">
        <v>69</v>
      </c>
      <c r="I13" s="54"/>
      <c r="J13" s="50">
        <v>3893.8</v>
      </c>
      <c r="K13" s="49">
        <v>3893.8</v>
      </c>
      <c r="L13" s="50">
        <f t="shared" si="0"/>
        <v>0</v>
      </c>
      <c r="M13" s="35">
        <f t="shared" si="1"/>
        <v>0</v>
      </c>
      <c r="N13" s="34">
        <v>1</v>
      </c>
    </row>
    <row r="14" spans="1:14" ht="18" customHeight="1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43">
        <f>SUM(L6:L13)</f>
        <v>0</v>
      </c>
      <c r="M14" s="29">
        <f>SUM(M6:M13)</f>
        <v>0</v>
      </c>
      <c r="N14" s="44"/>
    </row>
    <row r="15" spans="1:14" ht="18" customHeight="1">
      <c r="A15" s="56" t="s">
        <v>11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29">
        <f>L14*0.1</f>
        <v>0</v>
      </c>
      <c r="M15" s="32">
        <f>M14*0.1</f>
        <v>0</v>
      </c>
      <c r="N15" s="19"/>
    </row>
    <row r="16" spans="1:14" ht="18" customHeight="1">
      <c r="A16" s="56" t="s">
        <v>12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29">
        <f>L14+L15</f>
        <v>0</v>
      </c>
      <c r="M16" s="32">
        <f>M14+M15</f>
        <v>0</v>
      </c>
      <c r="N16" s="19"/>
    </row>
    <row r="17" ht="13.5" hidden="1" thickTop="1">
      <c r="M17" s="31">
        <v>0.1</v>
      </c>
    </row>
  </sheetData>
  <sheetProtection/>
  <mergeCells count="5">
    <mergeCell ref="A2:M2"/>
    <mergeCell ref="A3:M3"/>
    <mergeCell ref="A16:K16"/>
    <mergeCell ref="A15:K15"/>
    <mergeCell ref="A14:K1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73</v>
      </c>
    </row>
    <row r="4" ht="15" thickBot="1"/>
    <row r="5" spans="2:7" ht="24.75" thickBot="1">
      <c r="B5" s="3" t="s">
        <v>18</v>
      </c>
      <c r="C5" s="4" t="s">
        <v>74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specifikacija!L14</f>
        <v>0</v>
      </c>
      <c r="F6" s="14">
        <f>specifikacija!M14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8" t="s">
        <v>17</v>
      </c>
      <c r="F7" s="59"/>
      <c r="G7" s="6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SUBTOTAL(101,specifikacija!N6:N13)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75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2019-11-08T07:10:48Z</dcterms:modified>
  <cp:category/>
  <cp:version/>
  <cp:contentType/>
  <cp:contentStatus/>
</cp:coreProperties>
</file>