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<sst xmlns="http://schemas.openxmlformats.org/spreadsheetml/2006/main" count="51" uniqueCount="51">
  <si>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ЈКЛ</t>
  </si>
  <si>
    <t>Фармацеутски облик</t>
  </si>
  <si>
    <t>Произвођач</t>
  </si>
  <si>
    <t>Јединица мере</t>
  </si>
  <si>
    <t>Количина</t>
  </si>
  <si>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</si>
  <si>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</si>
  <si>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</si>
  <si>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</si>
  <si>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</si>
  <si>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</si>
  <si>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</si>
  <si>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</si>
  <si>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</si>
  <si>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</si>
  <si>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</si>
  <si>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</si>
  <si>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</si>
  <si>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</si>
  <si>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</si>
  <si>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</si>
  <si>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</si>
  <si>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</si>
  <si>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</si>
  <si>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</si>
  <si>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</si>
  <si>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</si>
  <si>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</si>
  <si>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</si>
  <si>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</si>
  <si>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Назив партије</t>
  </si>
  <si>
    <t>Заштићени назив понуђеног добра</t>
  </si>
  <si>
    <t>injekcioni špric</t>
  </si>
  <si>
    <t>Јачина лека</t>
  </si>
  <si>
    <t>404-1-110/19-15</t>
  </si>
  <si>
    <t>Цитостатици са Листе Б и Листе Д Листе лекова за 2019. годину</t>
  </si>
  <si>
    <t>Јединична цена</t>
  </si>
  <si>
    <t>leuprorelin, 45 mg</t>
  </si>
  <si>
    <t>Eligard®</t>
  </si>
  <si>
    <t>ASTELLAS PHARMA EUROPE B.V.</t>
  </si>
  <si>
    <t>prašak i rastvarač za rastvor za injekciju</t>
  </si>
  <si>
    <t>45 mg</t>
  </si>
  <si>
    <t>ИЗНОС ПДВ-а</t>
  </si>
  <si>
    <t>УКУПНА ВРЕДНОСТ БЕЗ ПДВ-а</t>
  </si>
  <si>
    <t>УКУПНА ВРЕДНОСТ СА ПДВ-ом</t>
  </si>
  <si>
    <t>KПП</t>
  </si>
  <si>
    <t>Укупна цена без 
ПДВ-а</t>
  </si>
  <si>
    <t xml:space="preserve">Укупна процењена вредност без 
ПДВ-а </t>
  </si>
  <si>
    <t>0037022</t>
  </si>
  <si>
    <t>INPHARM CO D.O.O</t>
  </si>
  <si>
    <t>INPHARM CO D.O.O.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</si>
</sst>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3" fontId="48" fillId="0" borderId="14" xfId="0" applyNumberFormat="1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4" fontId="45" fillId="0" borderId="0" xfId="0" applyNumberFormat="1" applyFont="1" applyAlignment="1">
      <alignment/>
    </xf>
    <xf numFmtId="4" fontId="46" fillId="0" borderId="10" xfId="58" applyNumberFormat="1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47" fillId="0" borderId="10" xfId="58" applyFont="1" applyBorder="1" applyAlignment="1">
      <alignment horizontal="center" vertical="center" wrapText="1"/>
      <protection/>
    </xf>
    <xf numFmtId="3" fontId="48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justify" vertical="center"/>
    </xf>
    <xf numFmtId="4" fontId="49" fillId="34" borderId="16" xfId="0" applyNumberFormat="1" applyFont="1" applyFill="1" applyBorder="1" applyAlignment="1">
      <alignment horizontal="center" vertical="center" wrapText="1"/>
    </xf>
    <xf numFmtId="1" fontId="49" fillId="34" borderId="16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51" fillId="34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right" vertical="center" wrapText="1"/>
    </xf>
    <xf numFmtId="0" fontId="51" fillId="0" borderId="18" xfId="0" applyFont="1" applyBorder="1" applyAlignment="1">
      <alignment horizontal="right" vertical="center" wrapText="1"/>
    </xf>
    <xf numFmtId="0" fontId="51" fillId="0" borderId="19" xfId="0" applyFont="1" applyBorder="1" applyAlignment="1">
      <alignment horizontal="right" vertical="center" wrapText="1"/>
    </xf>
    <xf numFmtId="0" fontId="40" fillId="0" borderId="0" xfId="0" applyFont="1" applyAlignment="1">
      <alignment horizontal="center"/>
    </xf>
    <xf numFmtId="4" fontId="48" fillId="33" borderId="14" xfId="0" applyNumberFormat="1" applyFont="1" applyFill="1" applyBorder="1" applyAlignment="1">
      <alignment horizontal="center" vertical="center" wrapText="1"/>
    </xf>
    <xf numFmtId="4" fontId="48" fillId="33" borderId="20" xfId="0" applyNumberFormat="1" applyFont="1" applyFill="1" applyBorder="1" applyAlignment="1">
      <alignment horizontal="center" vertical="center" wrapText="1"/>
    </xf>
    <xf numFmtId="4" fontId="48" fillId="33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9.28125" style="0" bestFit="1" customWidth="1"/>
    <col min="2" max="2" width="15.28125" style="0" customWidth="1"/>
    <col min="3" max="3" width="9.28125" style="0" bestFit="1" customWidth="1"/>
    <col min="4" max="4" width="12.7109375" style="0" customWidth="1"/>
    <col min="5" max="5" width="15.00390625" style="0" customWidth="1"/>
    <col min="6" max="6" width="13.57421875" style="0" customWidth="1"/>
    <col min="7" max="7" width="14.421875" style="0" customWidth="1"/>
    <col min="8" max="8" width="12.00390625" style="0" customWidth="1"/>
    <col min="9" max="9" width="12.140625" style="0" customWidth="1"/>
    <col min="10" max="10" width="12.7109375" style="0" customWidth="1"/>
    <col min="11" max="11" width="12.28125" style="0" customWidth="1"/>
    <col min="12" max="12" width="15.00390625" style="0" hidden="1" customWidth="1"/>
    <col min="13" max="13" width="17.140625" style="0" hidden="1" customWidth="1"/>
    <col min="14" max="14" width="18.8515625" style="0" customWidth="1"/>
    <col min="15" max="15" width="14.421875" style="0" hidden="1" customWidth="1"/>
  </cols>
  <sheetData>
    <row r="1" spans="1:15" ht="15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41" t="s">
        <v>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4" spans="1:15" ht="36">
      <c r="A4" s="30" t="s">
        <v>27</v>
      </c>
      <c r="B4" s="30" t="s">
        <v>30</v>
      </c>
      <c r="C4" s="30" t="s">
        <v>0</v>
      </c>
      <c r="D4" s="30" t="s">
        <v>45</v>
      </c>
      <c r="E4" s="30" t="s">
        <v>31</v>
      </c>
      <c r="F4" s="30" t="s">
        <v>2</v>
      </c>
      <c r="G4" s="30" t="s">
        <v>1</v>
      </c>
      <c r="H4" s="30" t="s">
        <v>33</v>
      </c>
      <c r="I4" s="30" t="s">
        <v>3</v>
      </c>
      <c r="J4" s="31" t="s">
        <v>4</v>
      </c>
      <c r="K4" s="30" t="s">
        <v>36</v>
      </c>
      <c r="L4" s="24" t="s">
        <v>29</v>
      </c>
      <c r="M4" s="24" t="s">
        <v>47</v>
      </c>
      <c r="N4" s="30" t="s">
        <v>46</v>
      </c>
      <c r="O4" s="25" t="s">
        <v>5</v>
      </c>
    </row>
    <row r="5" spans="1:15" ht="60.75" customHeight="1">
      <c r="A5" s="26">
        <v>41</v>
      </c>
      <c r="B5" s="6" t="s">
        <v>37</v>
      </c>
      <c r="C5" s="37" t="s">
        <v>48</v>
      </c>
      <c r="D5" s="26"/>
      <c r="E5" s="26" t="s">
        <v>38</v>
      </c>
      <c r="F5" s="26" t="s">
        <v>39</v>
      </c>
      <c r="G5" s="6" t="s">
        <v>40</v>
      </c>
      <c r="H5" s="6" t="s">
        <v>41</v>
      </c>
      <c r="I5" s="6" t="s">
        <v>32</v>
      </c>
      <c r="J5" s="27"/>
      <c r="K5" s="28">
        <v>56060.9</v>
      </c>
      <c r="L5" s="29">
        <v>56060.9</v>
      </c>
      <c r="M5" s="29">
        <f>L5*J5</f>
        <v>0</v>
      </c>
      <c r="N5" s="32">
        <f>K5*J5</f>
        <v>0</v>
      </c>
      <c r="O5" s="35">
        <v>1</v>
      </c>
    </row>
    <row r="6" spans="1:15" ht="24.75" customHeight="1">
      <c r="A6" s="38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0"/>
      <c r="M6" s="33">
        <f>M5</f>
        <v>0</v>
      </c>
      <c r="N6" s="34">
        <f>N5</f>
        <v>0</v>
      </c>
      <c r="O6" s="36">
        <f>AVERAGE(O5)</f>
        <v>1</v>
      </c>
    </row>
    <row r="7" spans="1:15" ht="24.75" customHeight="1">
      <c r="A7" s="38" t="s">
        <v>42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  <c r="M7" s="33">
        <f>M6*0.1</f>
        <v>0</v>
      </c>
      <c r="N7" s="34">
        <f>N6*0.1</f>
        <v>0</v>
      </c>
      <c r="O7" s="36"/>
    </row>
    <row r="8" spans="1:15" ht="24.75" customHeight="1">
      <c r="A8" s="38" t="s">
        <v>44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  <c r="M8" s="33">
        <f>SUM(M6:M7)</f>
        <v>0</v>
      </c>
      <c r="N8" s="34">
        <f>SUM(N6:N7)</f>
        <v>0</v>
      </c>
      <c r="O8" s="36"/>
    </row>
  </sheetData>
  <sheetProtection/>
  <mergeCells count="5">
    <mergeCell ref="A6:L6"/>
    <mergeCell ref="A7:L7"/>
    <mergeCell ref="A8:L8"/>
    <mergeCell ref="A1:O1"/>
    <mergeCell ref="A2:O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6</v>
      </c>
      <c r="C2" s="9"/>
      <c r="D2" s="9"/>
      <c r="E2" s="9" t="s">
        <v>49</v>
      </c>
    </row>
    <row r="4" ht="15" thickBot="1"/>
    <row r="5" spans="2:7" ht="24.75" thickBot="1">
      <c r="B5" s="2" t="s">
        <v>11</v>
      </c>
      <c r="C5" s="3" t="s">
        <v>34</v>
      </c>
      <c r="E5" s="10" t="s">
        <v>7</v>
      </c>
      <c r="F5" s="11" t="s">
        <v>8</v>
      </c>
      <c r="G5" s="12" t="s">
        <v>9</v>
      </c>
    </row>
    <row r="6" spans="2:7" ht="15" thickBot="1">
      <c r="B6" s="4"/>
      <c r="C6" s="5"/>
      <c r="E6" s="13">
        <f>Specifikacija!M6</f>
        <v>0</v>
      </c>
      <c r="F6" s="13">
        <f>Specifikacija!N6</f>
        <v>0</v>
      </c>
      <c r="G6" s="14">
        <f>Specifikacija!N8</f>
        <v>0</v>
      </c>
    </row>
    <row r="7" spans="2:7" ht="36.75" customHeight="1" thickBot="1">
      <c r="B7" s="2" t="s">
        <v>12</v>
      </c>
      <c r="C7" s="21" t="s">
        <v>26</v>
      </c>
      <c r="E7" s="42" t="s">
        <v>10</v>
      </c>
      <c r="F7" s="43"/>
      <c r="G7" s="44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13</v>
      </c>
      <c r="C9" s="6" t="s">
        <v>22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14</v>
      </c>
      <c r="C11" s="6" t="s">
        <v>18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15</v>
      </c>
      <c r="C13" s="19" t="s">
        <v>23</v>
      </c>
      <c r="E13" s="7" t="s">
        <v>20</v>
      </c>
      <c r="F13" s="22">
        <f>Specifikacija!O6</f>
        <v>1</v>
      </c>
      <c r="G13" s="4"/>
    </row>
    <row r="14" spans="2:7" ht="14.25">
      <c r="B14" s="4"/>
      <c r="C14" s="5"/>
      <c r="E14" s="5"/>
      <c r="F14" s="5"/>
      <c r="G14" s="4"/>
    </row>
    <row r="15" spans="2:6" ht="38.25">
      <c r="B15" s="2" t="s">
        <v>16</v>
      </c>
      <c r="C15" s="3" t="s">
        <v>35</v>
      </c>
      <c r="E15" s="7" t="s">
        <v>21</v>
      </c>
      <c r="F15" s="6" t="s">
        <v>19</v>
      </c>
    </row>
    <row r="16" spans="2:3" ht="14.25">
      <c r="B16" s="4"/>
      <c r="C16" s="5"/>
    </row>
    <row r="17" spans="2:3" ht="15">
      <c r="B17" s="20" t="s">
        <v>24</v>
      </c>
      <c r="C17" s="19" t="s">
        <v>25</v>
      </c>
    </row>
    <row r="18" spans="2:3" ht="14.25">
      <c r="B18" s="4"/>
      <c r="C18" s="5"/>
    </row>
    <row r="19" spans="2:3" ht="15">
      <c r="B19" s="2" t="s">
        <v>17</v>
      </c>
      <c r="C19" s="8">
        <v>33600000</v>
      </c>
    </row>
    <row r="20" ht="14.25">
      <c r="C20" s="23"/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2019-07-23T06:40:52Z</dcterms:modified>
  <cp:category/>
  <cp:version/>
  <cp:contentType/>
  <cp:contentStatus/>
</cp:coreProperties>
</file>