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ostent - specifikacija" sheetId="1" r:id="rId1"/>
    <sheet name="Biostent  - Obrazac KVI" sheetId="2" r:id="rId2"/>
  </sheets>
  <definedNames>
    <definedName name="_xlnm.Print_Area" localSheetId="1">'Biostent  - Obrazac KVI'!$A$1:$H$22</definedName>
    <definedName name="_xlnm.Print_Area" localSheetId="0">'Biostent - specifikacija'!$A$1:$L$27</definedName>
  </definedNames>
  <calcPr fullCalcOnLoad="1"/>
</workbook>
</file>

<file path=xl/sharedStrings.xml><?xml version="1.0" encoding="utf-8"?>
<sst xmlns="http://schemas.openxmlformats.org/spreadsheetml/2006/main" count="103" uniqueCount="88">
  <si>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</si>
  <si>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</si>
  <si>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</si>
  <si>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</si>
  <si>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</si>
  <si>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</si>
  <si>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</si>
  <si>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</si>
  <si>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</si>
  <si>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</si>
  <si>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</si>
  <si>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</si>
  <si>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</si>
  <si>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</si>
  <si>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</si>
  <si>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</si>
  <si>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</si>
  <si>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</si>
  <si>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</si>
  <si>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</si>
  <si>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</si>
  <si>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</si>
  <si>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</si>
  <si>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</si>
  <si>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</si>
  <si>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</si>
  <si>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</si>
  <si>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</si>
  <si>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</si>
  <si>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</si>
  <si>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</si>
  <si>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</si>
  <si>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</si>
  <si>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</si>
  <si>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</si>
  <si>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</si>
  <si>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</si>
  <si>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</si>
  <si>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</si>
  <si>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</si>
  <si>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 xml:space="preserve">Износ ПДВ-а </t>
  </si>
  <si>
    <t>LifeSpan Reinforced ePTFE Vascular Graft</t>
  </si>
  <si>
    <t xml:space="preserve">X10080C80
</t>
  </si>
  <si>
    <t>LeMaitre Vascular ,Inc.- SAD</t>
  </si>
  <si>
    <t>СЕТОВИ ЗА " IN SITU " BYPASS</t>
  </si>
  <si>
    <t>Hydro LeMaitre Valvulotome</t>
  </si>
  <si>
    <t>1009-00J</t>
  </si>
  <si>
    <t>Тубуларни PTFE графтови споља ојачани са ‘’прстеновима’’ или ‘’спиралом’’ промера 10 и/или 12 мм</t>
  </si>
  <si>
    <t>LeMaitre Vascular ,
Inc.- SAD</t>
  </si>
  <si>
    <t>13.</t>
  </si>
  <si>
    <t>ВЕНСКИ СТРИПЕРИ</t>
  </si>
  <si>
    <t>Vein stripper</t>
  </si>
  <si>
    <t>103 XXX</t>
  </si>
  <si>
    <t>Intra special catheter GmbH - Nemačka</t>
  </si>
  <si>
    <t>Ендоваскуларни графтови за трбушну аорту са илијачним артеријама мањим од 7 мм и са припадајућим екстензијама</t>
  </si>
  <si>
    <t>Тело стент графта</t>
  </si>
  <si>
    <t>Наставак</t>
  </si>
  <si>
    <t>Балон катетер</t>
  </si>
  <si>
    <t>Zenith Alpha Abdominal Endovascular Graft</t>
  </si>
  <si>
    <t>Zenith Alpha Spiral-Z Endovascular Leg , Zenith Flex AAA Main Body Extension</t>
  </si>
  <si>
    <t>Coda Balloon Catheter</t>
  </si>
  <si>
    <t>ZIMB-XX-XX(X)</t>
  </si>
  <si>
    <t>ZISL-X(X)-XX(X);ZISL-X(X)-XX(X);  XXXX-XX-XX</t>
  </si>
  <si>
    <t>CODA-2-9.0-35-120-32</t>
  </si>
  <si>
    <t>William Cook Europe ApS- Danska</t>
  </si>
  <si>
    <t>Cook Incorporated - SAD</t>
  </si>
  <si>
    <t>УКУПНО ЗА ПАРТИЈУ 16:</t>
  </si>
  <si>
    <t>Ендоваскуларни графтови за грудну аорту, дијаметра од 46мм и мање, са системом за парцијално отпуштање</t>
  </si>
  <si>
    <t>УКУПНО ЗА ПАРТИЈУ 19:</t>
  </si>
  <si>
    <t>Zenith Alpha Thoracic Endovascular Graft  , Proximal Component</t>
  </si>
  <si>
    <t>ZTA-P-XX-XXX</t>
  </si>
  <si>
    <t>CODA-2-10.0-35-140-46</t>
  </si>
  <si>
    <t>Назив добављача: Biostent   d.o.o.</t>
  </si>
  <si>
    <t>Biostent  d.o.o.</t>
  </si>
  <si>
    <t>GR19007</t>
  </si>
  <si>
    <t>BKT19029</t>
  </si>
  <si>
    <t>BKT19030</t>
  </si>
  <si>
    <t>SG19003</t>
  </si>
  <si>
    <t>SG19004</t>
  </si>
  <si>
    <t>BKT19032</t>
  </si>
  <si>
    <t>SG19010</t>
  </si>
  <si>
    <t>BKT19034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</si>
  <si>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</si>
  <si>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</si>
  <si>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</si>
  <si>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</si>
  <si>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</si>
  <si>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 са ПДВ-ом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</si>
</sst>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10" fillId="5" borderId="0" applyNumberFormat="0" applyBorder="0" applyAlignment="0" applyProtection="0"/>
    <xf numFmtId="0" fontId="46" fillId="45" borderId="1" applyNumberFormat="0" applyAlignment="0" applyProtection="0"/>
    <xf numFmtId="0" fontId="11" fillId="46" borderId="2" applyNumberFormat="0" applyAlignment="0" applyProtection="0"/>
    <xf numFmtId="0" fontId="47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8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8" fillId="0" borderId="20" xfId="94" applyNumberFormat="1" applyFont="1" applyBorder="1" applyAlignment="1">
      <alignment vertical="center" wrapText="1"/>
      <protection/>
    </xf>
    <xf numFmtId="4" fontId="58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8" fillId="0" borderId="23" xfId="94" applyNumberFormat="1" applyFont="1" applyBorder="1" applyAlignment="1">
      <alignment vertical="center" wrapText="1"/>
      <protection/>
    </xf>
    <xf numFmtId="3" fontId="58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0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3" fontId="61" fillId="5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4" fontId="61" fillId="55" borderId="19" xfId="0" applyNumberFormat="1" applyFont="1" applyFill="1" applyBorder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 wrapText="1"/>
    </xf>
    <xf numFmtId="4" fontId="67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3" fontId="61" fillId="57" borderId="25" xfId="0" applyNumberFormat="1" applyFont="1" applyFill="1" applyBorder="1" applyAlignment="1">
      <alignment horizontal="center" vertical="center"/>
    </xf>
    <xf numFmtId="0" fontId="65" fillId="0" borderId="26" xfId="0" applyFont="1" applyBorder="1" applyAlignment="1">
      <alignment horizontal="right" vertical="center" wrapText="1"/>
    </xf>
    <xf numFmtId="0" fontId="65" fillId="0" borderId="27" xfId="0" applyFont="1" applyBorder="1" applyAlignment="1">
      <alignment horizontal="right" vertical="center" wrapText="1"/>
    </xf>
    <xf numFmtId="0" fontId="65" fillId="0" borderId="28" xfId="0" applyFont="1" applyBorder="1" applyAlignment="1">
      <alignment horizontal="right" vertical="center" wrapText="1"/>
    </xf>
    <xf numFmtId="0" fontId="67" fillId="55" borderId="19" xfId="0" applyFont="1" applyFill="1" applyBorder="1" applyAlignment="1">
      <alignment horizontal="right" vertical="center" wrapText="1"/>
    </xf>
    <xf numFmtId="0" fontId="60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4" fontId="58" fillId="56" borderId="23" xfId="94" applyNumberFormat="1" applyFont="1" applyFill="1" applyBorder="1" applyAlignment="1">
      <alignment horizontal="center" vertical="center" wrapText="1"/>
      <protection/>
    </xf>
    <xf numFmtId="4" fontId="58" fillId="56" borderId="32" xfId="94" applyNumberFormat="1" applyFont="1" applyFill="1" applyBorder="1" applyAlignment="1">
      <alignment horizontal="center" vertical="center" wrapText="1"/>
      <protection/>
    </xf>
    <xf numFmtId="4" fontId="58" fillId="56" borderId="33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PageLayoutView="0" workbookViewId="0" topLeftCell="A2">
      <selection activeCell="L21" sqref="L21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39" hidden="1" customWidth="1"/>
    <col min="12" max="12" width="18.7109375" style="33" customWidth="1"/>
    <col min="13" max="13" width="9.57421875" style="23" hidden="1" customWidth="1"/>
    <col min="14" max="14" width="9.140625" style="0" hidden="1" customWidth="1"/>
    <col min="16" max="16" width="9.140625" style="0" customWidth="1"/>
  </cols>
  <sheetData>
    <row r="2" spans="1:12" ht="12.7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72</v>
      </c>
      <c r="B4" s="48"/>
      <c r="C4" s="48"/>
      <c r="D4" s="48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4" s="1" customFormat="1" ht="30.75" customHeight="1">
      <c r="A7" s="30">
        <v>7</v>
      </c>
      <c r="B7" s="35" t="s">
        <v>47</v>
      </c>
      <c r="C7" s="40" t="s">
        <v>74</v>
      </c>
      <c r="D7" s="30" t="s">
        <v>41</v>
      </c>
      <c r="E7" s="30" t="s">
        <v>42</v>
      </c>
      <c r="F7" s="30" t="s">
        <v>43</v>
      </c>
      <c r="G7" s="30" t="s">
        <v>37</v>
      </c>
      <c r="H7" s="27"/>
      <c r="I7" s="25">
        <v>41900</v>
      </c>
      <c r="J7" s="28">
        <v>41800</v>
      </c>
      <c r="K7" s="25">
        <f>H7*I7</f>
        <v>0</v>
      </c>
      <c r="L7" s="34">
        <f>H7*J7</f>
        <v>0</v>
      </c>
      <c r="M7" s="29">
        <v>1</v>
      </c>
      <c r="N7" s="1">
        <v>0.1</v>
      </c>
    </row>
    <row r="8" spans="1:14" s="1" customFormat="1" ht="22.5" customHeight="1">
      <c r="A8" s="30">
        <v>12</v>
      </c>
      <c r="B8" s="35" t="s">
        <v>44</v>
      </c>
      <c r="C8" s="40" t="s">
        <v>75</v>
      </c>
      <c r="D8" s="30" t="s">
        <v>45</v>
      </c>
      <c r="E8" s="30" t="s">
        <v>46</v>
      </c>
      <c r="F8" s="30" t="s">
        <v>48</v>
      </c>
      <c r="G8" s="30" t="s">
        <v>37</v>
      </c>
      <c r="H8" s="27"/>
      <c r="I8" s="25">
        <v>99000</v>
      </c>
      <c r="J8" s="28">
        <v>99000</v>
      </c>
      <c r="K8" s="25">
        <f>H8*I8</f>
        <v>0</v>
      </c>
      <c r="L8" s="34">
        <f>H8*J8</f>
        <v>0</v>
      </c>
      <c r="M8" s="29">
        <v>1</v>
      </c>
      <c r="N8" s="1">
        <v>0.1</v>
      </c>
    </row>
    <row r="9" spans="1:14" s="1" customFormat="1" ht="26.25" customHeight="1">
      <c r="A9" s="30" t="s">
        <v>49</v>
      </c>
      <c r="B9" s="35" t="s">
        <v>50</v>
      </c>
      <c r="C9" s="40" t="s">
        <v>76</v>
      </c>
      <c r="D9" s="30" t="s">
        <v>51</v>
      </c>
      <c r="E9" s="30" t="s">
        <v>52</v>
      </c>
      <c r="F9" s="30" t="s">
        <v>53</v>
      </c>
      <c r="G9" s="30" t="s">
        <v>37</v>
      </c>
      <c r="H9" s="27"/>
      <c r="I9" s="25">
        <v>2190</v>
      </c>
      <c r="J9" s="28">
        <v>1690</v>
      </c>
      <c r="K9" s="25">
        <f>H9*I9</f>
        <v>0</v>
      </c>
      <c r="L9" s="34">
        <f>H9*J9</f>
        <v>0</v>
      </c>
      <c r="M9" s="29">
        <v>2</v>
      </c>
      <c r="N9" s="1">
        <v>0.1</v>
      </c>
    </row>
    <row r="10" spans="1:13" s="1" customFormat="1" ht="29.25" customHeight="1">
      <c r="A10" s="49">
        <v>16</v>
      </c>
      <c r="B10" s="52" t="s">
        <v>54</v>
      </c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32">
        <v>1</v>
      </c>
    </row>
    <row r="11" spans="1:14" s="1" customFormat="1" ht="21.75" customHeight="1">
      <c r="A11" s="50"/>
      <c r="B11" s="31" t="s">
        <v>55</v>
      </c>
      <c r="C11" s="40" t="s">
        <v>77</v>
      </c>
      <c r="D11" s="30" t="s">
        <v>58</v>
      </c>
      <c r="E11" s="30" t="s">
        <v>61</v>
      </c>
      <c r="F11" s="30" t="s">
        <v>64</v>
      </c>
      <c r="G11" s="30" t="s">
        <v>37</v>
      </c>
      <c r="H11" s="27"/>
      <c r="I11" s="25">
        <v>600000</v>
      </c>
      <c r="J11" s="28">
        <v>600000</v>
      </c>
      <c r="K11" s="25">
        <f>H11*I11</f>
        <v>0</v>
      </c>
      <c r="L11" s="34">
        <f>H11*J11</f>
        <v>0</v>
      </c>
      <c r="M11" s="32"/>
      <c r="N11" s="1">
        <v>0.1</v>
      </c>
    </row>
    <row r="12" spans="1:14" s="1" customFormat="1" ht="40.5" customHeight="1">
      <c r="A12" s="50"/>
      <c r="B12" s="31" t="s">
        <v>56</v>
      </c>
      <c r="C12" s="40" t="s">
        <v>78</v>
      </c>
      <c r="D12" s="30" t="s">
        <v>59</v>
      </c>
      <c r="E12" s="30" t="s">
        <v>62</v>
      </c>
      <c r="F12" s="30" t="s">
        <v>64</v>
      </c>
      <c r="G12" s="30" t="s">
        <v>37</v>
      </c>
      <c r="H12" s="27"/>
      <c r="I12" s="25">
        <v>110966</v>
      </c>
      <c r="J12" s="28">
        <v>110966</v>
      </c>
      <c r="K12" s="25">
        <f>H12*I12</f>
        <v>0</v>
      </c>
      <c r="L12" s="34">
        <f>H12*J12</f>
        <v>0</v>
      </c>
      <c r="M12" s="32"/>
      <c r="N12" s="1">
        <v>0.1</v>
      </c>
    </row>
    <row r="13" spans="1:14" s="1" customFormat="1" ht="25.5" customHeight="1">
      <c r="A13" s="50"/>
      <c r="B13" s="31" t="s">
        <v>57</v>
      </c>
      <c r="C13" s="40" t="s">
        <v>79</v>
      </c>
      <c r="D13" s="30" t="s">
        <v>60</v>
      </c>
      <c r="E13" s="30" t="s">
        <v>63</v>
      </c>
      <c r="F13" s="30" t="s">
        <v>65</v>
      </c>
      <c r="G13" s="30" t="s">
        <v>37</v>
      </c>
      <c r="H13" s="27"/>
      <c r="I13" s="25">
        <v>10000</v>
      </c>
      <c r="J13" s="28">
        <v>10000</v>
      </c>
      <c r="K13" s="25">
        <f>H13*I13</f>
        <v>0</v>
      </c>
      <c r="L13" s="34">
        <f>H13*J13</f>
        <v>0</v>
      </c>
      <c r="M13" s="32"/>
      <c r="N13" s="1">
        <v>0.1</v>
      </c>
    </row>
    <row r="14" spans="1:13" s="1" customFormat="1" ht="18.75" customHeight="1">
      <c r="A14" s="51"/>
      <c r="B14" s="42" t="s">
        <v>66</v>
      </c>
      <c r="C14" s="43"/>
      <c r="D14" s="43"/>
      <c r="E14" s="43"/>
      <c r="F14" s="43"/>
      <c r="G14" s="43"/>
      <c r="H14" s="43"/>
      <c r="I14" s="43"/>
      <c r="J14" s="44"/>
      <c r="K14" s="25">
        <f>K11+K12+K13</f>
        <v>0</v>
      </c>
      <c r="L14" s="34">
        <f>L11+L12+L13</f>
        <v>0</v>
      </c>
      <c r="M14" s="32"/>
    </row>
    <row r="15" spans="1:13" s="1" customFormat="1" ht="18.75" customHeight="1">
      <c r="A15" s="49">
        <v>19</v>
      </c>
      <c r="B15" s="52" t="s">
        <v>67</v>
      </c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41">
        <v>1</v>
      </c>
    </row>
    <row r="16" spans="1:14" s="1" customFormat="1" ht="37.5" customHeight="1">
      <c r="A16" s="50"/>
      <c r="B16" s="31" t="s">
        <v>55</v>
      </c>
      <c r="C16" s="40" t="s">
        <v>80</v>
      </c>
      <c r="D16" s="31" t="s">
        <v>69</v>
      </c>
      <c r="E16" s="31" t="s">
        <v>70</v>
      </c>
      <c r="F16" s="31" t="s">
        <v>64</v>
      </c>
      <c r="G16" s="31" t="s">
        <v>37</v>
      </c>
      <c r="H16" s="31"/>
      <c r="I16" s="25">
        <v>759000</v>
      </c>
      <c r="J16" s="28">
        <v>759000</v>
      </c>
      <c r="K16" s="25">
        <f>H16*I16</f>
        <v>0</v>
      </c>
      <c r="L16" s="34">
        <f>H16*J16</f>
        <v>0</v>
      </c>
      <c r="M16" s="41"/>
      <c r="N16" s="1">
        <v>0.1</v>
      </c>
    </row>
    <row r="17" spans="1:14" s="1" customFormat="1" ht="18.75" customHeight="1">
      <c r="A17" s="50"/>
      <c r="B17" s="31" t="s">
        <v>57</v>
      </c>
      <c r="C17" s="40" t="s">
        <v>81</v>
      </c>
      <c r="D17" s="31" t="s">
        <v>60</v>
      </c>
      <c r="E17" s="31" t="s">
        <v>71</v>
      </c>
      <c r="F17" s="31" t="s">
        <v>65</v>
      </c>
      <c r="G17" s="31" t="s">
        <v>37</v>
      </c>
      <c r="H17" s="31"/>
      <c r="I17" s="25">
        <v>10000</v>
      </c>
      <c r="J17" s="28">
        <v>10000</v>
      </c>
      <c r="K17" s="25">
        <f>H17*I17</f>
        <v>0</v>
      </c>
      <c r="L17" s="34">
        <f>H17*J17</f>
        <v>0</v>
      </c>
      <c r="M17" s="41"/>
      <c r="N17" s="1">
        <v>0.1</v>
      </c>
    </row>
    <row r="18" spans="1:13" s="1" customFormat="1" ht="27.75" customHeight="1">
      <c r="A18" s="51"/>
      <c r="B18" s="42" t="s">
        <v>68</v>
      </c>
      <c r="C18" s="43"/>
      <c r="D18" s="43"/>
      <c r="E18" s="43"/>
      <c r="F18" s="43"/>
      <c r="G18" s="43"/>
      <c r="H18" s="43"/>
      <c r="I18" s="43"/>
      <c r="J18" s="44"/>
      <c r="K18" s="25">
        <f>K16+K17</f>
        <v>0</v>
      </c>
      <c r="L18" s="34">
        <f>L16+L17</f>
        <v>0</v>
      </c>
      <c r="M18" s="41"/>
    </row>
    <row r="19" spans="1:13" s="1" customFormat="1" ht="12.75">
      <c r="A19" s="46" t="s">
        <v>82</v>
      </c>
      <c r="B19" s="46"/>
      <c r="C19" s="46"/>
      <c r="D19" s="46"/>
      <c r="E19" s="46"/>
      <c r="F19" s="46"/>
      <c r="G19" s="46"/>
      <c r="H19" s="46"/>
      <c r="I19" s="46"/>
      <c r="J19" s="46"/>
      <c r="K19" s="37">
        <f>K1+K2+K3+K8+K12</f>
        <v>0</v>
      </c>
      <c r="L19" s="36">
        <f>L7+L11+L12+L16</f>
        <v>0</v>
      </c>
      <c r="M19" s="32"/>
    </row>
    <row r="20" spans="1:13" s="1" customFormat="1" ht="12.75">
      <c r="A20" s="45" t="s">
        <v>83</v>
      </c>
      <c r="B20" s="45"/>
      <c r="C20" s="45"/>
      <c r="D20" s="45"/>
      <c r="E20" s="45"/>
      <c r="F20" s="45"/>
      <c r="G20" s="45"/>
      <c r="H20" s="45"/>
      <c r="I20" s="45"/>
      <c r="J20" s="45"/>
      <c r="K20" s="38">
        <f>K19*0.1</f>
        <v>0</v>
      </c>
      <c r="L20" s="36">
        <f>L7*N7+L11*N11+L12*N12+L16*N16</f>
        <v>0</v>
      </c>
      <c r="M20" s="32"/>
    </row>
    <row r="21" spans="1:13" s="1" customFormat="1" ht="12.75">
      <c r="A21" s="45" t="s">
        <v>84</v>
      </c>
      <c r="B21" s="45"/>
      <c r="C21" s="45"/>
      <c r="D21" s="45"/>
      <c r="E21" s="45"/>
      <c r="F21" s="45"/>
      <c r="G21" s="45"/>
      <c r="H21" s="45"/>
      <c r="I21" s="45"/>
      <c r="J21" s="45"/>
      <c r="K21" s="38">
        <f>K19+K20</f>
        <v>0</v>
      </c>
      <c r="L21" s="36">
        <f>L19+L20</f>
        <v>0</v>
      </c>
      <c r="M21" s="32"/>
    </row>
    <row r="22" spans="1:13" s="1" customFormat="1" ht="12.75">
      <c r="A22" s="46" t="s">
        <v>85</v>
      </c>
      <c r="B22" s="46"/>
      <c r="C22" s="46"/>
      <c r="D22" s="46"/>
      <c r="E22" s="46"/>
      <c r="F22" s="46"/>
      <c r="G22" s="46"/>
      <c r="H22" s="46"/>
      <c r="I22" s="46"/>
      <c r="J22" s="46"/>
      <c r="K22" s="37" t="e">
        <f>K4+K5+K6+K11+K15</f>
        <v>#VALUE!</v>
      </c>
      <c r="L22" s="36">
        <f>L8+L9+L13+L17</f>
        <v>0</v>
      </c>
      <c r="M22" s="32"/>
    </row>
    <row r="23" spans="1:13" s="1" customFormat="1" ht="12.75">
      <c r="A23" s="45" t="s">
        <v>86</v>
      </c>
      <c r="B23" s="45"/>
      <c r="C23" s="45"/>
      <c r="D23" s="45"/>
      <c r="E23" s="45"/>
      <c r="F23" s="45"/>
      <c r="G23" s="45"/>
      <c r="H23" s="45"/>
      <c r="I23" s="45"/>
      <c r="J23" s="45"/>
      <c r="K23" s="38" t="e">
        <f>K22*0.1</f>
        <v>#VALUE!</v>
      </c>
      <c r="L23" s="36">
        <f>L8*N8+L9*N9+L13*N13+L17*N17</f>
        <v>0</v>
      </c>
      <c r="M23" s="32"/>
    </row>
    <row r="24" spans="1:13" s="1" customFormat="1" ht="12.75">
      <c r="A24" s="45" t="s">
        <v>87</v>
      </c>
      <c r="B24" s="45"/>
      <c r="C24" s="45"/>
      <c r="D24" s="45"/>
      <c r="E24" s="45"/>
      <c r="F24" s="45"/>
      <c r="G24" s="45"/>
      <c r="H24" s="45"/>
      <c r="I24" s="45"/>
      <c r="J24" s="45"/>
      <c r="K24" s="38" t="e">
        <f>K22+K23</f>
        <v>#VALUE!</v>
      </c>
      <c r="L24" s="36">
        <f>L22+L23</f>
        <v>0</v>
      </c>
      <c r="M24" s="32"/>
    </row>
    <row r="25" spans="1:13" ht="12.75">
      <c r="A25" s="46" t="s">
        <v>4</v>
      </c>
      <c r="B25" s="46"/>
      <c r="C25" s="46"/>
      <c r="D25" s="46"/>
      <c r="E25" s="46"/>
      <c r="F25" s="46"/>
      <c r="G25" s="46"/>
      <c r="H25" s="46"/>
      <c r="I25" s="46"/>
      <c r="J25" s="46"/>
      <c r="K25" s="37">
        <f>K7+K8+K9+K14+K18</f>
        <v>0</v>
      </c>
      <c r="L25" s="36">
        <f>L19+L22</f>
        <v>0</v>
      </c>
      <c r="M25" s="23">
        <v>0.1</v>
      </c>
    </row>
    <row r="26" spans="1:12" ht="12.75">
      <c r="A26" s="45" t="s">
        <v>40</v>
      </c>
      <c r="B26" s="45"/>
      <c r="C26" s="45"/>
      <c r="D26" s="45"/>
      <c r="E26" s="45"/>
      <c r="F26" s="45"/>
      <c r="G26" s="45"/>
      <c r="H26" s="45"/>
      <c r="I26" s="45"/>
      <c r="J26" s="45"/>
      <c r="K26" s="38">
        <f>K25*0.1</f>
        <v>0</v>
      </c>
      <c r="L26" s="36">
        <f>L20+L23</f>
        <v>0</v>
      </c>
    </row>
    <row r="27" spans="1:12" ht="12.75">
      <c r="A27" s="45" t="s">
        <v>3</v>
      </c>
      <c r="B27" s="45"/>
      <c r="C27" s="45"/>
      <c r="D27" s="45"/>
      <c r="E27" s="45"/>
      <c r="F27" s="45"/>
      <c r="G27" s="45"/>
      <c r="H27" s="45"/>
      <c r="I27" s="45"/>
      <c r="J27" s="45"/>
      <c r="K27" s="38">
        <f>K25+K26</f>
        <v>0</v>
      </c>
      <c r="L27" s="36">
        <f>L25+L26</f>
        <v>0</v>
      </c>
    </row>
  </sheetData>
  <sheetProtection/>
  <mergeCells count="18">
    <mergeCell ref="A23:J23"/>
    <mergeCell ref="A24:J24"/>
    <mergeCell ref="A2:L2"/>
    <mergeCell ref="A4:D4"/>
    <mergeCell ref="A10:A14"/>
    <mergeCell ref="B10:L10"/>
    <mergeCell ref="A15:A18"/>
    <mergeCell ref="B15:L15"/>
    <mergeCell ref="M15:M18"/>
    <mergeCell ref="B18:J18"/>
    <mergeCell ref="B14:J14"/>
    <mergeCell ref="A26:J26"/>
    <mergeCell ref="A27:J27"/>
    <mergeCell ref="A25:J25"/>
    <mergeCell ref="A19:J19"/>
    <mergeCell ref="A20:J20"/>
    <mergeCell ref="A21:J21"/>
    <mergeCell ref="A22:J2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73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'Biostent - specifikacija'!K25</f>
        <v>0</v>
      </c>
      <c r="F6" s="14">
        <f>'Biostent - specifikacija'!L25</f>
        <v>0</v>
      </c>
      <c r="G6" s="15">
        <f>'Biostent - specifikacija'!L27</f>
        <v>0</v>
      </c>
    </row>
    <row r="7" spans="2:7" ht="24.75" customHeight="1" thickBot="1">
      <c r="B7" s="7" t="s">
        <v>16</v>
      </c>
      <c r="C7" s="16" t="s">
        <v>17</v>
      </c>
      <c r="D7" s="6"/>
      <c r="E7" s="55" t="s">
        <v>18</v>
      </c>
      <c r="F7" s="56"/>
      <c r="G7" s="57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2015-12-23T12:39:15Z</cp:lastPrinted>
  <dcterms:created xsi:type="dcterms:W3CDTF">2014-01-17T13:07:43Z</dcterms:created>
  <dcterms:modified xsi:type="dcterms:W3CDTF">2019-12-26T07:47:24Z</dcterms:modified>
  <cp:category/>
  <cp:version/>
  <cp:contentType/>
  <cp:contentStatus/>
</cp:coreProperties>
</file>