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<sst xmlns="http://schemas.openxmlformats.org/spreadsheetml/2006/main" count="98" uniqueCount="68">
  <si>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</si>
  <si>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</si>
  <si>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</si>
  <si>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</si>
  <si>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</si>
  <si>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</si>
  <si>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</si>
  <si>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</si>
  <si>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</si>
  <si>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</si>
  <si>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</si>
  <si>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</si>
  <si>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</si>
  <si>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</si>
  <si>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</si>
  <si>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</si>
  <si>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</si>
  <si>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</si>
  <si>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</si>
  <si>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</si>
  <si>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</si>
  <si>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</si>
  <si>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</si>
  <si>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</si>
  <si>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</si>
  <si>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</si>
  <si>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</si>
  <si>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</si>
  <si>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</si>
  <si>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</si>
  <si>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</si>
  <si>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</si>
  <si>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</si>
  <si>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</si>
  <si>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</si>
  <si>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</si>
  <si>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PHOENIX PHARMA D.O.O.</t>
  </si>
  <si>
    <t>PHOENIX PHARMA D.O.O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</si>
  <si>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</si>
  <si>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</si>
  <si>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</si>
  <si>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</si>
  <si>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</si>
  <si>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originalno pakovanje</t>
  </si>
  <si>
    <t>KПП</t>
  </si>
  <si>
    <t>bisoprolol</t>
  </si>
  <si>
    <t>rosuvastatin</t>
  </si>
  <si>
    <t>ciklosporin</t>
  </si>
  <si>
    <t>risperidon</t>
  </si>
  <si>
    <t>CONCOR COR</t>
  </si>
  <si>
    <t>RUSOVAS</t>
  </si>
  <si>
    <t>SIGMASPORIN</t>
  </si>
  <si>
    <t>RISSAR</t>
  </si>
  <si>
    <t>Merck S.L.; Merck KGaA &amp; Co. Werk Spittal; Merck KGaA</t>
  </si>
  <si>
    <t>EMS, S.A.</t>
  </si>
  <si>
    <t>Germed Farmaceutica, LTDA</t>
  </si>
  <si>
    <t>Alkaloid d.o.o. Beograd; Alkaloid AD Skoplje</t>
  </si>
  <si>
    <t>film tableta</t>
  </si>
  <si>
    <t>kapsula, meka</t>
  </si>
  <si>
    <t>blister, 30 po 3,75 mg</t>
  </si>
  <si>
    <t>blister, 30 po 10 mg</t>
  </si>
  <si>
    <t>blister, 30 po 20 mg</t>
  </si>
  <si>
    <t>blister, 50 po 25 mg</t>
  </si>
  <si>
    <t>blister, 50 po 50 mg</t>
  </si>
  <si>
    <t>blister, 50 po 100 mg</t>
  </si>
  <si>
    <t>blister, 60 po 1 mg</t>
  </si>
  <si>
    <t>blister, 60 po 2 mg</t>
  </si>
  <si>
    <t>blister, 60 po 3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</si>
</sst>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9" fontId="56" fillId="35" borderId="16" xfId="0" applyNumberFormat="1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6" fillId="35" borderId="16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1" fontId="46" fillId="36" borderId="10" xfId="0" applyNumberFormat="1" applyFont="1" applyFill="1" applyBorder="1" applyAlignment="1">
      <alignment horizontal="center" vertical="center" wrapText="1"/>
    </xf>
    <xf numFmtId="4" fontId="57" fillId="0" borderId="17" xfId="0" applyNumberFormat="1" applyFont="1" applyBorder="1" applyAlignment="1">
      <alignment horizontal="center" vertical="center" wrapText="1"/>
    </xf>
    <xf numFmtId="4" fontId="53" fillId="36" borderId="19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2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1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2" fontId="62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4.8515625" style="42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42"/>
      <c r="D1" s="24"/>
      <c r="K1" s="27"/>
      <c r="L1" s="27"/>
      <c r="M1" s="27"/>
      <c r="N1" s="27"/>
      <c r="O1" s="29"/>
    </row>
    <row r="2" spans="1:15" ht="12.7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0"/>
    </row>
    <row r="3" spans="1:15" ht="12.75" customHeight="1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0"/>
    </row>
    <row r="5" spans="1:15" s="39" customFormat="1" ht="45.75" customHeight="1">
      <c r="A5" s="43" t="s">
        <v>33</v>
      </c>
      <c r="B5" s="43" t="s">
        <v>34</v>
      </c>
      <c r="C5" s="35" t="s">
        <v>44</v>
      </c>
      <c r="D5" s="48" t="s">
        <v>0</v>
      </c>
      <c r="E5" s="50" t="s">
        <v>28</v>
      </c>
      <c r="F5" s="50" t="s">
        <v>2</v>
      </c>
      <c r="G5" s="50" t="s">
        <v>1</v>
      </c>
      <c r="H5" s="50" t="s">
        <v>42</v>
      </c>
      <c r="I5" s="54" t="s">
        <v>3</v>
      </c>
      <c r="J5" s="50" t="s">
        <v>4</v>
      </c>
      <c r="K5" s="55" t="s">
        <v>5</v>
      </c>
      <c r="L5" s="37" t="s">
        <v>38</v>
      </c>
      <c r="M5" s="37" t="s">
        <v>6</v>
      </c>
      <c r="N5" s="36" t="s">
        <v>7</v>
      </c>
      <c r="O5" s="38" t="s">
        <v>8</v>
      </c>
    </row>
    <row r="6" spans="1:15" s="34" customFormat="1" ht="45.75" customHeight="1">
      <c r="A6" s="45">
        <v>3</v>
      </c>
      <c r="B6" s="44" t="s">
        <v>45</v>
      </c>
      <c r="C6" s="46"/>
      <c r="D6" s="49">
        <v>1107606</v>
      </c>
      <c r="E6" s="49" t="s">
        <v>49</v>
      </c>
      <c r="F6" s="51" t="s">
        <v>53</v>
      </c>
      <c r="G6" s="49" t="s">
        <v>57</v>
      </c>
      <c r="H6" s="52" t="s">
        <v>59</v>
      </c>
      <c r="I6" s="49" t="s">
        <v>43</v>
      </c>
      <c r="J6" s="49"/>
      <c r="K6" s="49">
        <v>303.87</v>
      </c>
      <c r="L6" s="60">
        <v>313.3</v>
      </c>
      <c r="M6" s="59">
        <f>L6*J6</f>
        <v>0</v>
      </c>
      <c r="N6" s="33">
        <f aca="true" t="shared" si="0" ref="N6:N14">J6*K6</f>
        <v>0</v>
      </c>
      <c r="O6" s="56">
        <v>2</v>
      </c>
    </row>
    <row r="7" spans="1:15" s="34" customFormat="1" ht="45.75" customHeight="1">
      <c r="A7" s="45">
        <v>10</v>
      </c>
      <c r="B7" s="40" t="s">
        <v>46</v>
      </c>
      <c r="C7" s="46"/>
      <c r="D7" s="49">
        <v>1104007</v>
      </c>
      <c r="E7" s="49" t="s">
        <v>50</v>
      </c>
      <c r="F7" s="52" t="s">
        <v>54</v>
      </c>
      <c r="G7" s="49" t="s">
        <v>57</v>
      </c>
      <c r="H7" s="52" t="s">
        <v>60</v>
      </c>
      <c r="I7" s="49" t="s">
        <v>43</v>
      </c>
      <c r="J7" s="49"/>
      <c r="K7" s="68">
        <v>478.8</v>
      </c>
      <c r="L7" s="61">
        <v>524</v>
      </c>
      <c r="M7" s="59">
        <f aca="true" t="shared" si="1" ref="M7:M14">L7*J7</f>
        <v>0</v>
      </c>
      <c r="N7" s="33">
        <f t="shared" si="0"/>
        <v>0</v>
      </c>
      <c r="O7" s="56">
        <v>2</v>
      </c>
    </row>
    <row r="8" spans="1:15" s="34" customFormat="1" ht="45.75" customHeight="1">
      <c r="A8" s="45">
        <v>11</v>
      </c>
      <c r="B8" s="40" t="s">
        <v>46</v>
      </c>
      <c r="C8" s="46"/>
      <c r="D8" s="49">
        <v>1104008</v>
      </c>
      <c r="E8" s="49" t="s">
        <v>50</v>
      </c>
      <c r="F8" s="52" t="s">
        <v>54</v>
      </c>
      <c r="G8" s="49" t="s">
        <v>57</v>
      </c>
      <c r="H8" s="52" t="s">
        <v>61</v>
      </c>
      <c r="I8" s="49" t="s">
        <v>43</v>
      </c>
      <c r="J8" s="49"/>
      <c r="K8" s="68">
        <v>578.9</v>
      </c>
      <c r="L8" s="61">
        <v>793.9</v>
      </c>
      <c r="M8" s="59">
        <f t="shared" si="1"/>
        <v>0</v>
      </c>
      <c r="N8" s="33">
        <f t="shared" si="0"/>
        <v>0</v>
      </c>
      <c r="O8" s="56">
        <v>2</v>
      </c>
    </row>
    <row r="9" spans="1:15" s="34" customFormat="1" ht="45.75" customHeight="1">
      <c r="A9" s="45">
        <v>17</v>
      </c>
      <c r="B9" s="40" t="s">
        <v>47</v>
      </c>
      <c r="C9" s="46"/>
      <c r="D9" s="49">
        <v>1014904</v>
      </c>
      <c r="E9" s="49" t="s">
        <v>51</v>
      </c>
      <c r="F9" s="52" t="s">
        <v>55</v>
      </c>
      <c r="G9" s="49" t="s">
        <v>58</v>
      </c>
      <c r="H9" s="52" t="s">
        <v>62</v>
      </c>
      <c r="I9" s="49" t="s">
        <v>43</v>
      </c>
      <c r="J9" s="49"/>
      <c r="K9" s="58">
        <v>1780.57</v>
      </c>
      <c r="L9" s="41">
        <v>1918.1</v>
      </c>
      <c r="M9" s="59">
        <f t="shared" si="1"/>
        <v>0</v>
      </c>
      <c r="N9" s="33">
        <f t="shared" si="0"/>
        <v>0</v>
      </c>
      <c r="O9" s="56">
        <v>2</v>
      </c>
    </row>
    <row r="10" spans="1:15" s="34" customFormat="1" ht="45.75" customHeight="1">
      <c r="A10" s="45">
        <v>18</v>
      </c>
      <c r="B10" s="40" t="s">
        <v>47</v>
      </c>
      <c r="C10" s="47"/>
      <c r="D10" s="49">
        <v>1014908</v>
      </c>
      <c r="E10" s="49" t="s">
        <v>51</v>
      </c>
      <c r="F10" s="52" t="s">
        <v>55</v>
      </c>
      <c r="G10" s="49" t="s">
        <v>58</v>
      </c>
      <c r="H10" s="52" t="s">
        <v>63</v>
      </c>
      <c r="I10" s="49" t="s">
        <v>43</v>
      </c>
      <c r="J10" s="49"/>
      <c r="K10" s="58">
        <v>3453.28</v>
      </c>
      <c r="L10" s="41">
        <v>3720</v>
      </c>
      <c r="M10" s="59">
        <f t="shared" si="1"/>
        <v>0</v>
      </c>
      <c r="N10" s="33">
        <f t="shared" si="0"/>
        <v>0</v>
      </c>
      <c r="O10" s="56">
        <v>2</v>
      </c>
    </row>
    <row r="11" spans="1:15" s="34" customFormat="1" ht="45.75" customHeight="1">
      <c r="A11" s="45">
        <v>19</v>
      </c>
      <c r="B11" s="40" t="s">
        <v>47</v>
      </c>
      <c r="C11" s="47"/>
      <c r="D11" s="49">
        <v>1014913</v>
      </c>
      <c r="E11" s="49" t="s">
        <v>51</v>
      </c>
      <c r="F11" s="52" t="s">
        <v>55</v>
      </c>
      <c r="G11" s="49" t="s">
        <v>58</v>
      </c>
      <c r="H11" s="52" t="s">
        <v>64</v>
      </c>
      <c r="I11" s="49" t="s">
        <v>43</v>
      </c>
      <c r="J11" s="49"/>
      <c r="K11" s="58">
        <v>6463.1</v>
      </c>
      <c r="L11" s="41">
        <v>6962.3</v>
      </c>
      <c r="M11" s="59">
        <f t="shared" si="1"/>
        <v>0</v>
      </c>
      <c r="N11" s="33">
        <f t="shared" si="0"/>
        <v>0</v>
      </c>
      <c r="O11" s="56">
        <v>2</v>
      </c>
    </row>
    <row r="12" spans="1:15" s="34" customFormat="1" ht="45.75" customHeight="1">
      <c r="A12" s="45">
        <v>20</v>
      </c>
      <c r="B12" s="40" t="s">
        <v>48</v>
      </c>
      <c r="C12" s="47"/>
      <c r="D12" s="49">
        <v>1070080</v>
      </c>
      <c r="E12" s="49" t="s">
        <v>52</v>
      </c>
      <c r="F12" s="52" t="s">
        <v>56</v>
      </c>
      <c r="G12" s="49" t="s">
        <v>57</v>
      </c>
      <c r="H12" s="52" t="s">
        <v>65</v>
      </c>
      <c r="I12" s="49" t="s">
        <v>43</v>
      </c>
      <c r="J12" s="49"/>
      <c r="K12" s="49">
        <v>446.97</v>
      </c>
      <c r="L12" s="61">
        <v>461.7</v>
      </c>
      <c r="M12" s="59">
        <f t="shared" si="1"/>
        <v>0</v>
      </c>
      <c r="N12" s="33">
        <f t="shared" si="0"/>
        <v>0</v>
      </c>
      <c r="O12" s="56">
        <v>2</v>
      </c>
    </row>
    <row r="13" spans="1:15" s="34" customFormat="1" ht="45.75" customHeight="1">
      <c r="A13" s="45">
        <v>21</v>
      </c>
      <c r="B13" s="40" t="s">
        <v>48</v>
      </c>
      <c r="C13" s="47"/>
      <c r="D13" s="49">
        <v>1070081</v>
      </c>
      <c r="E13" s="49" t="s">
        <v>52</v>
      </c>
      <c r="F13" s="53" t="s">
        <v>56</v>
      </c>
      <c r="G13" s="49" t="s">
        <v>57</v>
      </c>
      <c r="H13" s="52" t="s">
        <v>66</v>
      </c>
      <c r="I13" s="49" t="s">
        <v>43</v>
      </c>
      <c r="J13" s="49"/>
      <c r="K13" s="49">
        <v>804.49</v>
      </c>
      <c r="L13" s="61">
        <v>831</v>
      </c>
      <c r="M13" s="59">
        <f t="shared" si="1"/>
        <v>0</v>
      </c>
      <c r="N13" s="33">
        <f t="shared" si="0"/>
        <v>0</v>
      </c>
      <c r="O13" s="56">
        <v>2</v>
      </c>
    </row>
    <row r="14" spans="1:15" s="34" customFormat="1" ht="45.75" customHeight="1">
      <c r="A14" s="45">
        <v>22</v>
      </c>
      <c r="B14" s="40" t="s">
        <v>48</v>
      </c>
      <c r="C14" s="47"/>
      <c r="D14" s="49">
        <v>1070082</v>
      </c>
      <c r="E14" s="49" t="s">
        <v>52</v>
      </c>
      <c r="F14" s="52" t="s">
        <v>56</v>
      </c>
      <c r="G14" s="49" t="s">
        <v>57</v>
      </c>
      <c r="H14" s="52" t="s">
        <v>67</v>
      </c>
      <c r="I14" s="49" t="s">
        <v>43</v>
      </c>
      <c r="J14" s="49"/>
      <c r="K14" s="58">
        <v>1340.92</v>
      </c>
      <c r="L14" s="41">
        <v>1385.1</v>
      </c>
      <c r="M14" s="59">
        <f t="shared" si="1"/>
        <v>0</v>
      </c>
      <c r="N14" s="33">
        <f t="shared" si="0"/>
        <v>0</v>
      </c>
      <c r="O14" s="56">
        <v>2</v>
      </c>
    </row>
    <row r="15" spans="1:15" ht="18" customHeight="1">
      <c r="A15" s="63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26">
        <f>SUM(M6:M14)</f>
        <v>0</v>
      </c>
      <c r="N15" s="26">
        <f>SUM(N6:N14)</f>
        <v>0</v>
      </c>
      <c r="O15" s="57">
        <f>AVERAGE(O14:O14)</f>
        <v>2</v>
      </c>
    </row>
    <row r="16" spans="1:15" ht="18" customHeight="1">
      <c r="A16" s="62" t="s">
        <v>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6">
        <f>M15*0.1</f>
        <v>0</v>
      </c>
      <c r="N16" s="28">
        <f>N15*0.1</f>
        <v>0</v>
      </c>
      <c r="O16" s="31"/>
    </row>
    <row r="17" spans="1:15" ht="18" customHeight="1">
      <c r="A17" s="62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26">
        <f>M15+M16</f>
        <v>0</v>
      </c>
      <c r="N17" s="28">
        <f>N15+N16</f>
        <v>0</v>
      </c>
      <c r="O17" s="31"/>
    </row>
    <row r="18" ht="12.75" hidden="1">
      <c r="N18" s="27">
        <v>0.1</v>
      </c>
    </row>
  </sheetData>
  <sheetProtection/>
  <mergeCells count="5">
    <mergeCell ref="A17:L17"/>
    <mergeCell ref="A16:L16"/>
    <mergeCell ref="A15:L15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:G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37</v>
      </c>
    </row>
    <row r="4" ht="15" thickBot="1"/>
    <row r="5" spans="2:7" ht="24.75" thickBot="1">
      <c r="B5" s="3" t="s">
        <v>16</v>
      </c>
      <c r="C5" s="4" t="s">
        <v>40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specifikacija!M15</f>
        <v>0</v>
      </c>
      <c r="F6" s="14">
        <f>specifikacija!N15</f>
        <v>0</v>
      </c>
      <c r="G6" s="15">
        <f>specifikacija!N17</f>
        <v>0</v>
      </c>
    </row>
    <row r="7" spans="2:7" ht="36.75" customHeight="1" thickBot="1">
      <c r="B7" s="3" t="s">
        <v>17</v>
      </c>
      <c r="C7" s="23" t="s">
        <v>32</v>
      </c>
      <c r="E7" s="65" t="s">
        <v>15</v>
      </c>
      <c r="F7" s="66"/>
      <c r="G7" s="6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specifikacija!O15</f>
        <v>2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41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2019-06-17T10:24:27Z</dcterms:modified>
  <cp:category/>
  <cp:version/>
  <cp:contentType/>
  <cp:contentStatus/>
</cp:coreProperties>
</file>