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stroline- specifikacija" sheetId="1" r:id="rId1"/>
    <sheet name="Austroline - Obrazac KVI" sheetId="2" r:id="rId2"/>
  </sheets>
  <definedNames>
    <definedName name="_xlnm.Print_Area" localSheetId="1">'Austroline - Obrazac KVI'!$A$1:$H$22</definedName>
    <definedName name="_xlnm.Print_Area" localSheetId="0">'Austroline-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<sst xmlns="http://schemas.openxmlformats.org/spreadsheetml/2006/main" count="50" uniqueCount="48">
  <si>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</si>
  <si>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</si>
  <si>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</si>
  <si>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</si>
  <si>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</si>
  <si>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</si>
  <si>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</si>
  <si>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</si>
  <si>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</si>
  <si>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</si>
  <si>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</si>
  <si>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</si>
  <si>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</si>
  <si>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</si>
  <si>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</si>
  <si>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</si>
  <si>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</si>
  <si>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</si>
  <si>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</si>
  <si>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</si>
  <si>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</si>
  <si>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</si>
  <si>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</si>
  <si>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</si>
  <si>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</si>
  <si>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</si>
  <si>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</si>
  <si>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</si>
  <si>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</si>
  <si>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</si>
  <si>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</si>
  <si>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</si>
  <si>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</si>
  <si>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</si>
  <si>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</si>
  <si>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</si>
  <si>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</si>
  <si>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Периферни балон катетери за перкутане интервенције на периферним артеријским крвним судовима</t>
  </si>
  <si>
    <t>Назив добављача: Austroline d.o.o.</t>
  </si>
  <si>
    <t>Austroline d.o.o.</t>
  </si>
  <si>
    <t>Износ ПДВ-а (20%)</t>
  </si>
  <si>
    <t>BKT20018</t>
  </si>
  <si>
    <t>Admiral Xtreme</t>
  </si>
  <si>
    <t>SBI **0 **0 **0</t>
  </si>
  <si>
    <t>Invatec s.p.a. Italija</t>
  </si>
  <si>
    <t>komad</t>
  </si>
  <si>
    <t>404-1-110/20-32</t>
  </si>
  <si>
    <t xml:space="preserve">Балон катетери за 2020. годину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</si>
</sst>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3" fontId="58" fillId="57" borderId="19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right" vertical="center"/>
    </xf>
    <xf numFmtId="4" fontId="58" fillId="55" borderId="19" xfId="0" applyNumberFormat="1" applyFont="1" applyFill="1" applyBorder="1" applyAlignment="1">
      <alignment horizontal="right" vertical="center"/>
    </xf>
    <xf numFmtId="0" fontId="58" fillId="0" borderId="19" xfId="95" applyFont="1" applyBorder="1" applyAlignment="1">
      <alignment horizontal="center" vertical="center" wrapText="1"/>
      <protection/>
    </xf>
    <xf numFmtId="0" fontId="58" fillId="58" borderId="19" xfId="0" applyFont="1" applyFill="1" applyBorder="1" applyAlignment="1">
      <alignment horizontal="center" vertical="center"/>
    </xf>
    <xf numFmtId="0" fontId="60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5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0" fontId="24" fillId="0" borderId="27" xfId="0" applyFont="1" applyFill="1" applyBorder="1" applyAlignment="1">
      <alignment horizontal="center" vertical="center" wrapText="1"/>
    </xf>
    <xf numFmtId="0" fontId="57" fillId="55" borderId="28" xfId="0" applyFont="1" applyFill="1" applyBorder="1" applyAlignment="1">
      <alignment horizontal="center" vertical="center" wrapText="1"/>
    </xf>
    <xf numFmtId="0" fontId="57" fillId="55" borderId="29" xfId="0" applyFont="1" applyFill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3" fontId="0" fillId="57" borderId="0" xfId="0" applyNumberFormat="1" applyFill="1" applyAlignment="1">
      <alignment horizontal="center" vertical="center"/>
    </xf>
    <xf numFmtId="4" fontId="57" fillId="57" borderId="19" xfId="0" applyNumberFormat="1" applyFont="1" applyFill="1" applyBorder="1" applyAlignment="1">
      <alignment horizontal="right" vertical="center" wrapText="1"/>
    </xf>
    <xf numFmtId="4" fontId="60" fillId="57" borderId="19" xfId="0" applyNumberFormat="1" applyFont="1" applyFill="1" applyBorder="1" applyAlignment="1">
      <alignment horizontal="right" vertical="center" wrapText="1"/>
    </xf>
    <xf numFmtId="3" fontId="55" fillId="0" borderId="19" xfId="94" applyNumberFormat="1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5.140625" style="22" hidden="1" customWidth="1"/>
    <col min="12" max="12" width="18.7109375" style="0" customWidth="1"/>
    <col min="13" max="13" width="9.57421875" style="22" hidden="1" customWidth="1"/>
    <col min="16" max="16" width="9.140625" style="0" customWidth="1"/>
  </cols>
  <sheetData>
    <row r="2" spans="1:12" ht="12.7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5" ht="12.75">
      <c r="A4" s="37" t="s">
        <v>38</v>
      </c>
      <c r="B4" s="37"/>
      <c r="C4" s="37"/>
      <c r="D4" s="37"/>
      <c r="E4" s="25"/>
    </row>
    <row r="6" spans="1:13" ht="48" customHeight="1">
      <c r="A6" s="42" t="s">
        <v>0</v>
      </c>
      <c r="B6" s="4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3" t="s">
        <v>8</v>
      </c>
      <c r="J6" s="2" t="s">
        <v>9</v>
      </c>
      <c r="K6" s="23" t="s">
        <v>10</v>
      </c>
      <c r="L6" s="2" t="s">
        <v>2</v>
      </c>
      <c r="M6" s="23" t="s">
        <v>24</v>
      </c>
    </row>
    <row r="7" spans="1:13" s="1" customFormat="1" ht="78" customHeight="1">
      <c r="A7" s="44">
        <v>21</v>
      </c>
      <c r="B7" s="44" t="s">
        <v>37</v>
      </c>
      <c r="C7" s="41" t="s">
        <v>41</v>
      </c>
      <c r="D7" s="32" t="s">
        <v>42</v>
      </c>
      <c r="E7" s="33" t="s">
        <v>43</v>
      </c>
      <c r="F7" s="32" t="s">
        <v>44</v>
      </c>
      <c r="G7" s="26" t="s">
        <v>45</v>
      </c>
      <c r="H7" s="27"/>
      <c r="I7" s="24">
        <v>9000</v>
      </c>
      <c r="J7" s="28">
        <v>7970</v>
      </c>
      <c r="K7" s="24">
        <f>H7*I7</f>
        <v>0</v>
      </c>
      <c r="L7" s="30">
        <f>H7*J7</f>
        <v>0</v>
      </c>
      <c r="M7" s="29">
        <v>3</v>
      </c>
    </row>
    <row r="8" spans="1:13" ht="21.75" customHeight="1">
      <c r="A8" s="43" t="s">
        <v>4</v>
      </c>
      <c r="B8" s="43"/>
      <c r="C8" s="35"/>
      <c r="D8" s="35"/>
      <c r="E8" s="35"/>
      <c r="F8" s="35"/>
      <c r="G8" s="35"/>
      <c r="H8" s="35"/>
      <c r="I8" s="35"/>
      <c r="J8" s="35"/>
      <c r="K8" s="46">
        <f>K7</f>
        <v>0</v>
      </c>
      <c r="L8" s="31">
        <f>L7</f>
        <v>0</v>
      </c>
      <c r="M8" s="45">
        <f>AVERAGE(M7)</f>
        <v>3</v>
      </c>
    </row>
    <row r="9" spans="1:12" ht="18.75" customHeight="1">
      <c r="A9" s="34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47">
        <f>K8*0.2</f>
        <v>0</v>
      </c>
      <c r="L9" s="31">
        <f>L8*0.2</f>
        <v>0</v>
      </c>
    </row>
    <row r="10" spans="1:12" ht="18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47">
        <f>SUM(K8:K9)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2" sqref="E3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39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46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SUM('Austroline- specifikacija'!K7:K7)</f>
        <v>0</v>
      </c>
      <c r="F6" s="14">
        <f>SUM('Austroline- specifikacija'!L7:L7)</f>
        <v>0</v>
      </c>
      <c r="G6" s="15">
        <f>F6*1.2</f>
        <v>0</v>
      </c>
    </row>
    <row r="7" spans="2:7" ht="24.75" customHeight="1" thickBot="1">
      <c r="B7" s="7" t="s">
        <v>16</v>
      </c>
      <c r="C7" s="16" t="s">
        <v>17</v>
      </c>
      <c r="D7" s="6"/>
      <c r="E7" s="38" t="s">
        <v>18</v>
      </c>
      <c r="F7" s="39"/>
      <c r="G7" s="40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23</v>
      </c>
      <c r="D13" s="6"/>
      <c r="E13" s="20" t="s">
        <v>24</v>
      </c>
      <c r="F13" s="48">
        <f>'Austroline- specifikacija'!M8</f>
        <v>3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47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2020-08-11T13:40:37Z</dcterms:modified>
  <cp:category/>
  <cp:version/>
  <cp:contentType/>
  <cp:contentStatus/>
</cp:coreProperties>
</file>