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pharm d.o.o.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<sst xmlns="http://schemas.openxmlformats.org/spreadsheetml/2006/main" count="61" uniqueCount="58">
  <si>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</si>
  <si>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</si>
  <si>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</si>
  <si>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</si>
  <si>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</si>
  <si>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</si>
  <si>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</si>
  <si>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</si>
  <si>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</si>
  <si>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</si>
  <si>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</si>
  <si>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</si>
  <si>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</si>
  <si>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</si>
  <si>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</si>
  <si>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</si>
  <si>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</si>
  <si>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</si>
  <si>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</si>
  <si>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</si>
  <si>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</si>
  <si>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</si>
  <si>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</si>
  <si>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</si>
  <si>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</si>
  <si>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</si>
  <si>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</si>
  <si>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</si>
  <si>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</si>
  <si>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</si>
  <si>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</si>
  <si>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</si>
  <si>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</si>
  <si>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</si>
  <si>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</si>
  <si>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</si>
  <si>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</si>
  <si>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</si>
  <si>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 xml:space="preserve">Процењена јединична  цена без ПДВ-а </t>
  </si>
  <si>
    <t>404-1-110/20-2</t>
  </si>
  <si>
    <t>Лекови са Листе лекова</t>
  </si>
  <si>
    <t>INPHARM CO D.O.O.</t>
  </si>
  <si>
    <t>valganciklovir</t>
  </si>
  <si>
    <t>Valcyte</t>
  </si>
  <si>
    <t>F.HOFFMANN-LA ROCHE LTD, Švajcarska</t>
  </si>
  <si>
    <t>film tableta</t>
  </si>
  <si>
    <t>450 mg</t>
  </si>
  <si>
    <t>tableta</t>
  </si>
  <si>
    <t>enzalutamid</t>
  </si>
  <si>
    <t>Xtandi</t>
  </si>
  <si>
    <t>ASTELLAS PHARMA EUROPE B.V., Holandija</t>
  </si>
  <si>
    <t>kapsula, meka</t>
  </si>
  <si>
    <t>40 mg</t>
  </si>
  <si>
    <t>kapsula</t>
  </si>
  <si>
    <t>abirateron</t>
  </si>
  <si>
    <t>ZYTIGA</t>
  </si>
  <si>
    <t>JANSSEN CILAG S.P.A., Italija</t>
  </si>
  <si>
    <t>250 mg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</si>
</sst>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3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3" fontId="37" fillId="34" borderId="10" xfId="0" applyNumberFormat="1" applyFont="1" applyFill="1" applyBorder="1" applyAlignment="1">
      <alignment horizontal="center" vertical="center" wrapText="1"/>
    </xf>
    <xf numFmtId="4" fontId="37" fillId="34" borderId="17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" fontId="43" fillId="1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5" fillId="35" borderId="16" xfId="0" applyNumberFormat="1" applyFont="1" applyFill="1" applyBorder="1" applyAlignment="1">
      <alignment horizontal="center" vertical="center" wrapText="1"/>
    </xf>
    <xf numFmtId="0" fontId="6" fillId="35" borderId="16" xfId="56" applyNumberFormat="1" applyFont="1" applyFill="1" applyBorder="1" applyAlignment="1">
      <alignment horizontal="center" vertical="center" wrapText="1"/>
      <protection/>
    </xf>
    <xf numFmtId="3" fontId="43" fillId="0" borderId="17" xfId="0" applyNumberFormat="1" applyFont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3" borderId="15" xfId="0" applyNumberFormat="1" applyFont="1" applyFill="1" applyBorder="1" applyAlignment="1">
      <alignment horizontal="center" vertical="center" wrapText="1"/>
    </xf>
    <xf numFmtId="4" fontId="43" fillId="34" borderId="0" xfId="0" applyNumberFormat="1" applyFont="1" applyFill="1" applyAlignment="1">
      <alignment horizontal="center" vertical="center"/>
    </xf>
    <xf numFmtId="0" fontId="43" fillId="0" borderId="20" xfId="0" applyFont="1" applyBorder="1" applyAlignment="1" applyProtection="1">
      <alignment horizontal="center" vertical="center" wrapText="1"/>
      <protection locked="0"/>
    </xf>
    <xf numFmtId="3" fontId="43" fillId="0" borderId="20" xfId="0" applyNumberFormat="1" applyFont="1" applyBorder="1" applyAlignment="1" applyProtection="1">
      <alignment horizontal="center" vertical="center" wrapText="1"/>
      <protection locked="0"/>
    </xf>
    <xf numFmtId="4" fontId="43" fillId="13" borderId="17" xfId="0" applyNumberFormat="1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85" zoomScaleNormal="85" zoomScalePageLayoutView="0" workbookViewId="0" topLeftCell="A4">
      <selection activeCell="AB20" sqref="AB20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0.28125" style="24" customWidth="1"/>
    <col min="4" max="4" width="15.7109375" style="23" customWidth="1"/>
    <col min="5" max="5" width="17.8515625" style="23" customWidth="1"/>
    <col min="6" max="6" width="15.57421875" style="23" bestFit="1" customWidth="1"/>
    <col min="7" max="7" width="10.28125" style="23" customWidth="1"/>
    <col min="8" max="8" width="10.00390625" style="23" customWidth="1"/>
    <col min="9" max="9" width="12.421875" style="23" customWidth="1"/>
    <col min="10" max="10" width="15.7109375" style="23" hidden="1" customWidth="1"/>
    <col min="11" max="11" width="14.421875" style="23" hidden="1" customWidth="1"/>
    <col min="12" max="12" width="20.421875" style="23" hidden="1" customWidth="1"/>
    <col min="13" max="13" width="18.140625" style="23" customWidth="1"/>
    <col min="14" max="14" width="17.57421875" style="23" hidden="1" customWidth="1"/>
    <col min="15" max="16384" width="9.140625" style="23" customWidth="1"/>
  </cols>
  <sheetData>
    <row r="1" spans="1:14" ht="12.7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2"/>
    </row>
    <row r="2" spans="1:14" ht="12.75" customHeight="1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22"/>
    </row>
    <row r="4" spans="1:14" s="25" customFormat="1" ht="51">
      <c r="A4" s="41" t="s">
        <v>33</v>
      </c>
      <c r="B4" s="41" t="s">
        <v>27</v>
      </c>
      <c r="C4" s="38" t="s">
        <v>0</v>
      </c>
      <c r="D4" s="30" t="s">
        <v>28</v>
      </c>
      <c r="E4" s="30" t="s">
        <v>2</v>
      </c>
      <c r="F4" s="30" t="s">
        <v>1</v>
      </c>
      <c r="G4" s="30" t="s">
        <v>34</v>
      </c>
      <c r="H4" s="39" t="s">
        <v>3</v>
      </c>
      <c r="I4" s="30" t="s">
        <v>35</v>
      </c>
      <c r="J4" s="26" t="s">
        <v>38</v>
      </c>
      <c r="K4" s="30" t="s">
        <v>36</v>
      </c>
      <c r="L4" s="27" t="s">
        <v>4</v>
      </c>
      <c r="M4" s="28" t="s">
        <v>5</v>
      </c>
      <c r="N4" s="27" t="s">
        <v>6</v>
      </c>
    </row>
    <row r="5" spans="1:14" ht="52.5" customHeight="1">
      <c r="A5" s="42">
        <v>14</v>
      </c>
      <c r="B5" s="42" t="s">
        <v>42</v>
      </c>
      <c r="C5" s="37">
        <v>1328610</v>
      </c>
      <c r="D5" s="37" t="s">
        <v>43</v>
      </c>
      <c r="E5" s="37" t="s">
        <v>44</v>
      </c>
      <c r="F5" s="37" t="s">
        <v>45</v>
      </c>
      <c r="G5" s="43" t="s">
        <v>46</v>
      </c>
      <c r="H5" s="42" t="s">
        <v>47</v>
      </c>
      <c r="I5" s="40"/>
      <c r="J5" s="50">
        <v>1310.71</v>
      </c>
      <c r="K5" s="36">
        <v>1310.71</v>
      </c>
      <c r="L5" s="32">
        <f>I5*J5</f>
        <v>0</v>
      </c>
      <c r="M5" s="29">
        <f>I5*K5</f>
        <v>0</v>
      </c>
      <c r="N5" s="31">
        <v>1</v>
      </c>
    </row>
    <row r="6" spans="1:14" ht="69.75" customHeight="1">
      <c r="A6" s="42">
        <v>31</v>
      </c>
      <c r="B6" s="42" t="s">
        <v>48</v>
      </c>
      <c r="C6" s="37">
        <v>1039602</v>
      </c>
      <c r="D6" s="37" t="s">
        <v>49</v>
      </c>
      <c r="E6" s="37" t="s">
        <v>50</v>
      </c>
      <c r="F6" s="37" t="s">
        <v>51</v>
      </c>
      <c r="G6" s="43" t="s">
        <v>52</v>
      </c>
      <c r="H6" s="42" t="s">
        <v>53</v>
      </c>
      <c r="I6" s="51"/>
      <c r="J6" s="54">
        <v>2954.93</v>
      </c>
      <c r="K6" s="53">
        <v>2954.93</v>
      </c>
      <c r="L6" s="32">
        <f>I6*J6</f>
        <v>0</v>
      </c>
      <c r="M6" s="29">
        <f>I6*K6</f>
        <v>0</v>
      </c>
      <c r="N6" s="31">
        <v>1</v>
      </c>
    </row>
    <row r="7" spans="1:14" ht="69.75" customHeight="1">
      <c r="A7" s="42">
        <v>32</v>
      </c>
      <c r="B7" s="42" t="s">
        <v>54</v>
      </c>
      <c r="C7" s="37">
        <v>1039721</v>
      </c>
      <c r="D7" s="37" t="s">
        <v>55</v>
      </c>
      <c r="E7" s="37" t="s">
        <v>56</v>
      </c>
      <c r="F7" s="37" t="s">
        <v>47</v>
      </c>
      <c r="G7" s="43" t="s">
        <v>57</v>
      </c>
      <c r="H7" s="42" t="s">
        <v>47</v>
      </c>
      <c r="I7" s="52"/>
      <c r="J7" s="54">
        <v>2865.42</v>
      </c>
      <c r="K7" s="53">
        <v>2865.42</v>
      </c>
      <c r="L7" s="32">
        <f>I7*J7</f>
        <v>0</v>
      </c>
      <c r="M7" s="29">
        <f>I7*K7</f>
        <v>0</v>
      </c>
      <c r="N7" s="31">
        <v>1</v>
      </c>
    </row>
    <row r="8" spans="1:14" ht="18.75" customHeight="1">
      <c r="A8" s="46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27">
        <f>SUM(L5:L7)</f>
        <v>0</v>
      </c>
      <c r="M8" s="33">
        <f>SUM(M5:M7)</f>
        <v>0</v>
      </c>
      <c r="N8" s="34">
        <f>AVERAGE(N5:N6:N7)</f>
        <v>1</v>
      </c>
    </row>
    <row r="9" spans="1:14" ht="18.75" customHeight="1">
      <c r="A9" s="45" t="s">
        <v>37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27">
        <f>L8*0.1</f>
        <v>0</v>
      </c>
      <c r="M9" s="33">
        <f>M8*0.1</f>
        <v>0</v>
      </c>
      <c r="N9" s="26"/>
    </row>
    <row r="10" spans="1:14" ht="18.75" customHeight="1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7">
        <f>SUM(L8:L9)</f>
        <v>0</v>
      </c>
      <c r="M10" s="33">
        <f>SUM(M8:M9)</f>
        <v>0</v>
      </c>
      <c r="N10" s="26"/>
    </row>
    <row r="11" ht="18.75" customHeight="1"/>
  </sheetData>
  <sheetProtection password="BD9A" sheet="1"/>
  <mergeCells count="5">
    <mergeCell ref="A1:M1"/>
    <mergeCell ref="A2:M2"/>
    <mergeCell ref="A10:K10"/>
    <mergeCell ref="A9:K9"/>
    <mergeCell ref="A8:K8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41</v>
      </c>
    </row>
    <row r="4" ht="15" thickBot="1"/>
    <row r="5" spans="2:7" ht="24.75" thickBot="1">
      <c r="B5" s="2" t="s">
        <v>14</v>
      </c>
      <c r="C5" s="3" t="s">
        <v>39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'Inpharm d.o.o. - specifikacija'!L8</f>
        <v>0</v>
      </c>
      <c r="F6" s="13">
        <f>'Inpharm d.o.o. - specifikacija'!M8</f>
        <v>0</v>
      </c>
      <c r="G6" s="14">
        <f>'Inpharm d.o.o. - specifikacija'!M10</f>
        <v>0</v>
      </c>
    </row>
    <row r="7" spans="2:7" ht="36.75" customHeight="1" thickBot="1">
      <c r="B7" s="2" t="s">
        <v>15</v>
      </c>
      <c r="C7" s="21" t="s">
        <v>32</v>
      </c>
      <c r="E7" s="47" t="s">
        <v>13</v>
      </c>
      <c r="F7" s="48"/>
      <c r="G7" s="49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35">
        <f>'Inpharm d.o.o. - specifikacija'!N8</f>
        <v>1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19</v>
      </c>
      <c r="C15" s="3" t="s">
        <v>40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2020-05-20T09:15:22Z</dcterms:modified>
  <cp:category/>
  <cp:version/>
  <cp:contentType/>
  <cp:contentStatus/>
</cp:coreProperties>
</file>