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ptus- specifikacija" sheetId="1" r:id="rId1"/>
    <sheet name="Aptus - Obrazac KVI" sheetId="2" r:id="rId2"/>
  </sheets>
  <definedNames>
    <definedName name="_xlnm.Print_Area" localSheetId="1">'Aptus - Obrazac KVI'!$A$1:$H$22</definedName>
    <definedName name="_xlnm.Print_Area" localSheetId="0">'Aptus- specifikacija'!$A$1:$L$12</definedName>
  </definedNames>
  <calcPr fullCalcOnLoad="1"/>
</workbook>
</file>

<file path=xl/sharedStrings.xml><?xml version="1.0" encoding="utf-8"?>
<sst xmlns="http://schemas.openxmlformats.org/spreadsheetml/2006/main" count="62" uniqueCount="57">
  <si>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</si>
  <si>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</si>
  <si>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</si>
  <si>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</si>
  <si>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</si>
  <si>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</si>
  <si>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</si>
  <si>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</si>
  <si>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</si>
  <si>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</si>
  <si>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</si>
  <si>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</si>
  <si>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</si>
  <si>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</si>
  <si>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</si>
  <si>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</si>
  <si>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</si>
  <si>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</si>
  <si>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</si>
  <si>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</si>
  <si>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</si>
  <si>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</si>
  <si>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</si>
  <si>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</si>
  <si>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</si>
  <si>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</si>
  <si>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</si>
  <si>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</si>
  <si>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</si>
  <si>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</si>
  <si>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</si>
  <si>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</si>
  <si>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</si>
  <si>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</si>
  <si>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</si>
  <si>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</si>
  <si>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</si>
  <si>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Назив добављача: Aptus d.o.o.</t>
  </si>
  <si>
    <t>МИКРОКАТЕТЕРИ за хроничне тоталне оклузије – ретроградни приступ</t>
  </si>
  <si>
    <t>CRV150-19P</t>
  </si>
  <si>
    <t>Asahi Intecc Japan</t>
  </si>
  <si>
    <t>комад</t>
  </si>
  <si>
    <t>Балони за валвулопластику са ниским притиском пуцања</t>
  </si>
  <si>
    <t>VALPxXxxxx, VALxxXxxxxx</t>
  </si>
  <si>
    <t>Balton, Poljska</t>
  </si>
  <si>
    <t>Aptus d.o.o.</t>
  </si>
  <si>
    <t>Износ ПДВ-а (20%)</t>
  </si>
  <si>
    <t>Хибридни коаксијални хидрофилни микрокатетер од волфрама за хроничне тоталне оклузије (ЦТО)</t>
  </si>
  <si>
    <t>BKT20010</t>
  </si>
  <si>
    <t>BKT20014</t>
  </si>
  <si>
    <t>Asahi Caravel Microcatheter</t>
  </si>
  <si>
    <t>CSR135-26P, CSR150-26P</t>
  </si>
  <si>
    <t>Asahi Corsair Pro Microcatheter</t>
  </si>
  <si>
    <t>Balton Valvuloplasty Catheter</t>
  </si>
  <si>
    <t>404-1-110/20-32</t>
  </si>
  <si>
    <t xml:space="preserve">Балон катетери за 2020. годину </t>
  </si>
  <si>
    <t>BKT20009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</si>
</sst>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8" fillId="0" borderId="19" xfId="95" applyFont="1" applyBorder="1" applyAlignment="1">
      <alignment horizontal="center" vertical="center" wrapText="1"/>
      <protection/>
    </xf>
    <xf numFmtId="0" fontId="57" fillId="57" borderId="19" xfId="0" applyFont="1" applyFill="1" applyBorder="1" applyAlignment="1">
      <alignment horizontal="center" vertical="center" wrapText="1"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/>
    </xf>
    <xf numFmtId="3" fontId="2" fillId="58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2" fillId="55" borderId="19" xfId="0" applyNumberFormat="1" applyFont="1" applyFill="1" applyBorder="1" applyAlignment="1">
      <alignment vertical="center"/>
    </xf>
    <xf numFmtId="4" fontId="2" fillId="58" borderId="25" xfId="0" applyNumberFormat="1" applyFont="1" applyFill="1" applyBorder="1" applyAlignment="1">
      <alignment vertical="center"/>
    </xf>
    <xf numFmtId="0" fontId="57" fillId="55" borderId="26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 wrapText="1"/>
    </xf>
    <xf numFmtId="0" fontId="57" fillId="57" borderId="25" xfId="0" applyFont="1" applyFill="1" applyBorder="1" applyAlignment="1">
      <alignment horizontal="center" vertical="center" wrapText="1"/>
    </xf>
    <xf numFmtId="0" fontId="58" fillId="57" borderId="25" xfId="0" applyFont="1" applyFill="1" applyBorder="1" applyAlignment="1">
      <alignment horizontal="center" vertical="center" wrapText="1"/>
    </xf>
    <xf numFmtId="0" fontId="3" fillId="57" borderId="27" xfId="96" applyNumberFormat="1" applyFont="1" applyFill="1" applyBorder="1" applyAlignment="1">
      <alignment horizontal="center" vertical="center" wrapText="1"/>
      <protection/>
    </xf>
    <xf numFmtId="4" fontId="3" fillId="58" borderId="25" xfId="0" applyNumberFormat="1" applyFont="1" applyFill="1" applyBorder="1" applyAlignment="1">
      <alignment horizontal="center" vertical="center" wrapText="1"/>
    </xf>
    <xf numFmtId="4" fontId="2" fillId="58" borderId="25" xfId="0" applyNumberFormat="1" applyFont="1" applyFill="1" applyBorder="1" applyAlignment="1">
      <alignment horizontal="center" vertical="center" wrapText="1"/>
    </xf>
    <xf numFmtId="4" fontId="3" fillId="58" borderId="27" xfId="0" applyNumberFormat="1" applyFont="1" applyFill="1" applyBorder="1" applyAlignment="1">
      <alignment horizontal="center" vertical="center" wrapText="1"/>
    </xf>
    <xf numFmtId="4" fontId="2" fillId="58" borderId="27" xfId="0" applyNumberFormat="1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2" fillId="58" borderId="0" xfId="0" applyFont="1" applyFill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right" vertical="center" wrapText="1"/>
    </xf>
    <xf numFmtId="0" fontId="57" fillId="55" borderId="28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9" xfId="94" applyNumberFormat="1" applyFont="1" applyFill="1" applyBorder="1" applyAlignment="1">
      <alignment horizontal="center" vertical="center" wrapText="1"/>
      <protection/>
    </xf>
    <xf numFmtId="4" fontId="55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26" customWidth="1"/>
    <col min="9" max="9" width="12.28125" style="25" hidden="1" customWidth="1"/>
    <col min="10" max="10" width="15.140625" style="26" customWidth="1"/>
    <col min="11" max="11" width="15.140625" style="25" hidden="1" customWidth="1"/>
    <col min="12" max="12" width="18.7109375" style="26" customWidth="1"/>
    <col min="13" max="13" width="9.57421875" style="25" hidden="1" customWidth="1"/>
    <col min="14" max="14" width="9.140625" style="26" customWidth="1"/>
    <col min="16" max="16" width="9.140625" style="0" customWidth="1"/>
  </cols>
  <sheetData>
    <row r="2" spans="1:12" ht="12.7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5" ht="12.75">
      <c r="A4" s="55" t="s">
        <v>37</v>
      </c>
      <c r="B4" s="55"/>
      <c r="C4" s="55"/>
      <c r="D4" s="55"/>
      <c r="E4" s="22"/>
    </row>
    <row r="6" spans="1:13" ht="48" customHeight="1">
      <c r="A6" s="37" t="s">
        <v>0</v>
      </c>
      <c r="B6" s="37" t="s">
        <v>1</v>
      </c>
      <c r="C6" s="2" t="s">
        <v>32</v>
      </c>
      <c r="D6" s="2" t="s">
        <v>33</v>
      </c>
      <c r="E6" s="2" t="s">
        <v>34</v>
      </c>
      <c r="F6" s="37" t="s">
        <v>5</v>
      </c>
      <c r="G6" s="3" t="s">
        <v>6</v>
      </c>
      <c r="H6" s="27" t="s">
        <v>7</v>
      </c>
      <c r="I6" s="28" t="s">
        <v>8</v>
      </c>
      <c r="J6" s="47" t="s">
        <v>9</v>
      </c>
      <c r="K6" s="28" t="s">
        <v>10</v>
      </c>
      <c r="L6" s="27" t="s">
        <v>2</v>
      </c>
      <c r="M6" s="28" t="s">
        <v>24</v>
      </c>
    </row>
    <row r="7" spans="1:13" ht="73.5" customHeight="1">
      <c r="A7" s="38">
        <v>11</v>
      </c>
      <c r="B7" s="38" t="s">
        <v>38</v>
      </c>
      <c r="C7" s="39" t="s">
        <v>56</v>
      </c>
      <c r="D7" s="24" t="s">
        <v>50</v>
      </c>
      <c r="E7" s="40" t="s">
        <v>39</v>
      </c>
      <c r="F7" s="38" t="s">
        <v>40</v>
      </c>
      <c r="G7" s="42" t="s">
        <v>41</v>
      </c>
      <c r="H7" s="29"/>
      <c r="I7" s="43">
        <v>49500</v>
      </c>
      <c r="J7" s="48">
        <v>49500</v>
      </c>
      <c r="K7" s="45">
        <f>H7*I7</f>
        <v>0</v>
      </c>
      <c r="L7" s="30">
        <f>H7*J7</f>
        <v>0</v>
      </c>
      <c r="M7" s="28">
        <v>2</v>
      </c>
    </row>
    <row r="8" spans="1:13" ht="73.5" customHeight="1">
      <c r="A8" s="38">
        <v>12</v>
      </c>
      <c r="B8" s="38" t="s">
        <v>47</v>
      </c>
      <c r="C8" s="39" t="s">
        <v>48</v>
      </c>
      <c r="D8" s="24" t="s">
        <v>52</v>
      </c>
      <c r="E8" s="40" t="s">
        <v>51</v>
      </c>
      <c r="F8" s="38" t="s">
        <v>40</v>
      </c>
      <c r="G8" s="42" t="s">
        <v>41</v>
      </c>
      <c r="H8" s="29"/>
      <c r="I8" s="43">
        <v>67000</v>
      </c>
      <c r="J8" s="48">
        <v>63900</v>
      </c>
      <c r="K8" s="45">
        <f>H8*I8</f>
        <v>0</v>
      </c>
      <c r="L8" s="30">
        <f>H8*J8</f>
        <v>0</v>
      </c>
      <c r="M8" s="28">
        <v>2</v>
      </c>
    </row>
    <row r="9" spans="1:14" s="1" customFormat="1" ht="78" customHeight="1">
      <c r="A9" s="38">
        <v>17</v>
      </c>
      <c r="B9" s="38" t="s">
        <v>42</v>
      </c>
      <c r="C9" s="39" t="s">
        <v>49</v>
      </c>
      <c r="D9" s="23" t="s">
        <v>53</v>
      </c>
      <c r="E9" s="41" t="s">
        <v>43</v>
      </c>
      <c r="F9" s="38" t="s">
        <v>44</v>
      </c>
      <c r="G9" s="42" t="s">
        <v>41</v>
      </c>
      <c r="H9" s="31"/>
      <c r="I9" s="44">
        <v>55000</v>
      </c>
      <c r="J9" s="48">
        <v>55000</v>
      </c>
      <c r="K9" s="46">
        <f>H9*I9</f>
        <v>0</v>
      </c>
      <c r="L9" s="32">
        <f>H9*J9</f>
        <v>0</v>
      </c>
      <c r="M9" s="33">
        <v>1</v>
      </c>
      <c r="N9" s="34"/>
    </row>
    <row r="10" spans="1:13" ht="21.75" customHeight="1">
      <c r="A10" s="52" t="s">
        <v>4</v>
      </c>
      <c r="B10" s="52"/>
      <c r="C10" s="53"/>
      <c r="D10" s="53"/>
      <c r="E10" s="53"/>
      <c r="F10" s="52"/>
      <c r="G10" s="53"/>
      <c r="H10" s="53"/>
      <c r="I10" s="53"/>
      <c r="J10" s="52"/>
      <c r="K10" s="36">
        <f>SUM(L7:L9)</f>
        <v>0</v>
      </c>
      <c r="L10" s="35">
        <f>SUM(L7:L9)</f>
        <v>0</v>
      </c>
      <c r="M10" s="49">
        <f>AVERAGE(M7:M9)</f>
        <v>1.6666666666666667</v>
      </c>
    </row>
    <row r="11" spans="1:12" ht="18.75" customHeight="1">
      <c r="A11" s="51" t="s">
        <v>46</v>
      </c>
      <c r="B11" s="51"/>
      <c r="C11" s="51"/>
      <c r="D11" s="51"/>
      <c r="E11" s="51"/>
      <c r="F11" s="51"/>
      <c r="G11" s="51"/>
      <c r="H11" s="51"/>
      <c r="I11" s="51"/>
      <c r="J11" s="51"/>
      <c r="K11" s="36">
        <f>K10*M10</f>
        <v>0</v>
      </c>
      <c r="L11" s="35">
        <f>L10*0.2</f>
        <v>0</v>
      </c>
    </row>
    <row r="12" spans="1:12" ht="18" customHeight="1">
      <c r="A12" s="51" t="s">
        <v>3</v>
      </c>
      <c r="B12" s="51"/>
      <c r="C12" s="51"/>
      <c r="D12" s="51"/>
      <c r="E12" s="51"/>
      <c r="F12" s="51"/>
      <c r="G12" s="51"/>
      <c r="H12" s="51"/>
      <c r="I12" s="51"/>
      <c r="J12" s="51"/>
      <c r="K12" s="36">
        <f>K10+K11</f>
        <v>0</v>
      </c>
      <c r="L12" s="35">
        <f>SUM(L10:L11)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J26" sqref="J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45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54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'Aptus- specifikacija'!K10</f>
        <v>0</v>
      </c>
      <c r="F6" s="14">
        <f>'Aptus- specifikacija'!L10</f>
        <v>0</v>
      </c>
      <c r="G6" s="15">
        <f>'Aptus- specifikacija'!L12</f>
        <v>0</v>
      </c>
    </row>
    <row r="7" spans="2:7" ht="24.75" customHeight="1" thickBot="1">
      <c r="B7" s="7" t="s">
        <v>16</v>
      </c>
      <c r="C7" s="16" t="s">
        <v>17</v>
      </c>
      <c r="D7" s="6"/>
      <c r="E7" s="56" t="s">
        <v>18</v>
      </c>
      <c r="F7" s="57"/>
      <c r="G7" s="58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23</v>
      </c>
      <c r="D13" s="6"/>
      <c r="E13" s="20" t="s">
        <v>24</v>
      </c>
      <c r="F13" s="50">
        <f>'Aptus- specifikacija'!M10</f>
        <v>1.6666666666666667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55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2020-08-20T08:39:31Z</dcterms:modified>
  <cp:category/>
  <cp:version/>
  <cp:contentType/>
  <cp:contentStatus/>
</cp:coreProperties>
</file>