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lluramed - specifikacija" sheetId="1" r:id="rId1"/>
    <sheet name="Alluramed - Obrazac KVI" sheetId="2" r:id="rId2"/>
  </sheets>
  <definedNames>
    <definedName name="_xlnm.Print_Area" localSheetId="1">'Alluramed - Obrazac KVI'!$A$1:$H$22</definedName>
    <definedName name="_xlnm.Print_Area" localSheetId="0">'Alluramed - specifikacija'!$B$1:$Q$5</definedName>
  </definedNames>
  <calcPr fullCalcOnLoad="1"/>
</workbook>
</file>

<file path=xl/sharedStrings.xml><?xml version="1.0" encoding="utf-8"?>
<sst xmlns="http://schemas.openxmlformats.org/spreadsheetml/2006/main" count="101" uniqueCount="74">
  <si>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</si>
  <si>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</si>
  <si>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</si>
  <si>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</si>
  <si>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</si>
  <si>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</si>
  <si>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</si>
  <si>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</si>
  <si>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</si>
  <si>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</si>
  <si>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</si>
  <si>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</si>
  <si>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</si>
  <si>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</si>
  <si>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</si>
  <si>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</si>
  <si>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</si>
  <si>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</si>
  <si>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</si>
  <si>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</si>
  <si>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</si>
  <si>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</si>
  <si>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</si>
  <si>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</si>
  <si>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</si>
  <si>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</si>
  <si>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</si>
  <si>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</si>
  <si>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</si>
  <si>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</si>
  <si>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</si>
  <si>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</si>
  <si>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</si>
  <si>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</si>
  <si>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</si>
  <si>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</si>
  <si>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</si>
  <si>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</si>
  <si>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 xml:space="preserve">Укупна процењена вредност без ПДВ-а </t>
  </si>
  <si>
    <t>Број понуда по партији</t>
  </si>
  <si>
    <t>УКУПНА ВРЕДНОСТ  СА ПДВ-ом</t>
  </si>
  <si>
    <t>Број партије</t>
  </si>
  <si>
    <t>Назив партије</t>
  </si>
  <si>
    <t>Стопа ПДВ-а</t>
  </si>
  <si>
    <t>Alluramed d.o.o.</t>
  </si>
  <si>
    <t>Назив добављача: Alluramed d.o.o.</t>
  </si>
  <si>
    <t>Партија</t>
  </si>
  <si>
    <t xml:space="preserve">Произвођач </t>
  </si>
  <si>
    <t>Партија 199</t>
  </si>
  <si>
    <t>Reagensi za POCT analizator  PATHFAST  (Mitsubishi Chemical)</t>
  </si>
  <si>
    <t>Presepsin (sCD 14 ST)</t>
  </si>
  <si>
    <t>60 analiza</t>
  </si>
  <si>
    <t>High sensitive troponin I</t>
  </si>
  <si>
    <t xml:space="preserve">D - dimer </t>
  </si>
  <si>
    <t>NT -proBNP</t>
  </si>
  <si>
    <t>CK-MB</t>
  </si>
  <si>
    <t>Plastični nastavci za aspiriranje reagenasa i uzoraka ( Tipsovi)</t>
  </si>
  <si>
    <t>42 komada</t>
  </si>
  <si>
    <t>Укупно за партију 199:</t>
  </si>
  <si>
    <t>Шифра предметног добра</t>
  </si>
  <si>
    <t>УКУПНА ВРЕДНОСТ БЕЗ ПДВ-а</t>
  </si>
  <si>
    <t>Mitsubishi Chemical, Japan</t>
  </si>
  <si>
    <t>Pathfast Presepsin</t>
  </si>
  <si>
    <t>Pathfast hs Troponin I</t>
  </si>
  <si>
    <t>Pathfast D-Dimer</t>
  </si>
  <si>
    <t>Pathfast NT proBNP</t>
  </si>
  <si>
    <t>Pathfast CK-MB</t>
  </si>
  <si>
    <t>Pathfast Tips</t>
  </si>
  <si>
    <t>RGN205215</t>
  </si>
  <si>
    <t>RGN205216</t>
  </si>
  <si>
    <t>RGN205217</t>
  </si>
  <si>
    <t>RGN205218</t>
  </si>
  <si>
    <t>RGN205219</t>
  </si>
  <si>
    <t>RGN205220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</si>
</sst>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_-* #,##0.00_-;\-* #,##0.00_-;_-* &quot;-&quot;??_-;_-@_-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Verdana CE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Verdana CE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8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17" borderId="0" applyNumberFormat="0" applyBorder="0" applyAlignment="0" applyProtection="0"/>
    <xf numFmtId="0" fontId="43" fillId="27" borderId="0" applyNumberFormat="0" applyBorder="0" applyAlignment="0" applyProtection="0"/>
    <xf numFmtId="0" fontId="8" fillId="19" borderId="0" applyNumberFormat="0" applyBorder="0" applyAlignment="0" applyProtection="0"/>
    <xf numFmtId="0" fontId="43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8" fillId="35" borderId="0" applyNumberFormat="0" applyBorder="0" applyAlignment="0" applyProtection="0"/>
    <xf numFmtId="0" fontId="43" fillId="36" borderId="0" applyNumberFormat="0" applyBorder="0" applyAlignment="0" applyProtection="0"/>
    <xf numFmtId="0" fontId="8" fillId="37" borderId="0" applyNumberFormat="0" applyBorder="0" applyAlignment="0" applyProtection="0"/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43" fillId="40" borderId="0" applyNumberFormat="0" applyBorder="0" applyAlignment="0" applyProtection="0"/>
    <xf numFmtId="0" fontId="8" fillId="29" borderId="0" applyNumberFormat="0" applyBorder="0" applyAlignment="0" applyProtection="0"/>
    <xf numFmtId="0" fontId="43" fillId="41" borderId="0" applyNumberFormat="0" applyBorder="0" applyAlignment="0" applyProtection="0"/>
    <xf numFmtId="0" fontId="8" fillId="31" borderId="0" applyNumberFormat="0" applyBorder="0" applyAlignment="0" applyProtection="0"/>
    <xf numFmtId="0" fontId="43" fillId="42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9" fillId="5" borderId="0" applyNumberFormat="0" applyBorder="0" applyAlignment="0" applyProtection="0"/>
    <xf numFmtId="0" fontId="45" fillId="45" borderId="1" applyNumberFormat="0" applyAlignment="0" applyProtection="0"/>
    <xf numFmtId="0" fontId="10" fillId="46" borderId="2" applyNumberFormat="0" applyAlignment="0" applyProtection="0"/>
    <xf numFmtId="0" fontId="46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7" fontId="4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3" fillId="7" borderId="0" applyNumberFormat="0" applyBorder="0" applyAlignment="0" applyProtection="0"/>
    <xf numFmtId="0" fontId="50" fillId="0" borderId="5" applyNumberFormat="0" applyFill="0" applyAlignment="0" applyProtection="0"/>
    <xf numFmtId="0" fontId="14" fillId="0" borderId="6" applyNumberFormat="0" applyFill="0" applyAlignment="0" applyProtection="0"/>
    <xf numFmtId="0" fontId="51" fillId="0" borderId="7" applyNumberFormat="0" applyFill="0" applyAlignment="0" applyProtection="0"/>
    <xf numFmtId="0" fontId="15" fillId="0" borderId="8" applyNumberFormat="0" applyFill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0" borderId="1" applyNumberFormat="0" applyAlignment="0" applyProtection="0"/>
    <xf numFmtId="0" fontId="17" fillId="1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1" borderId="0" applyNumberFormat="0" applyBorder="0" applyAlignment="0" applyProtection="0"/>
    <xf numFmtId="0" fontId="19" fillId="52" borderId="0" applyNumberFormat="0" applyBorder="0" applyAlignment="0" applyProtection="0"/>
    <xf numFmtId="0" fontId="5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1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106" applyAlignment="1">
      <alignment vertical="center"/>
      <protection/>
    </xf>
    <xf numFmtId="0" fontId="59" fillId="0" borderId="0" xfId="106" applyFont="1" applyAlignment="1">
      <alignment vertical="center"/>
      <protection/>
    </xf>
    <xf numFmtId="0" fontId="0" fillId="0" borderId="0" xfId="106">
      <alignment/>
      <protection/>
    </xf>
    <xf numFmtId="0" fontId="3" fillId="55" borderId="19" xfId="106" applyFont="1" applyFill="1" applyBorder="1" applyAlignment="1">
      <alignment horizontal="center" vertical="center" wrapText="1"/>
      <protection/>
    </xf>
    <xf numFmtId="4" fontId="61" fillId="0" borderId="19" xfId="106" applyNumberFormat="1" applyFont="1" applyFill="1" applyBorder="1" applyAlignment="1">
      <alignment horizontal="center" vertical="center" wrapText="1"/>
      <protection/>
    </xf>
    <xf numFmtId="0" fontId="4" fillId="55" borderId="20" xfId="106" applyFont="1" applyFill="1" applyBorder="1" applyAlignment="1">
      <alignment horizontal="center" vertical="center" wrapText="1"/>
      <protection/>
    </xf>
    <xf numFmtId="0" fontId="4" fillId="55" borderId="21" xfId="106" applyFont="1" applyFill="1" applyBorder="1" applyAlignment="1">
      <alignment horizontal="center" vertical="center" wrapText="1"/>
      <protection/>
    </xf>
    <xf numFmtId="0" fontId="4" fillId="55" borderId="22" xfId="106" applyFont="1" applyFill="1" applyBorder="1" applyAlignment="1">
      <alignment horizontal="center" vertical="center" wrapText="1"/>
      <protection/>
    </xf>
    <xf numFmtId="0" fontId="62" fillId="0" borderId="0" xfId="106" applyFont="1" applyAlignment="1">
      <alignment wrapText="1"/>
      <protection/>
    </xf>
    <xf numFmtId="0" fontId="63" fillId="0" borderId="0" xfId="106" applyFont="1" applyAlignment="1">
      <alignment wrapText="1"/>
      <protection/>
    </xf>
    <xf numFmtId="4" fontId="59" fillId="0" borderId="20" xfId="106" applyNumberFormat="1" applyFont="1" applyBorder="1" applyAlignment="1">
      <alignment vertical="center" wrapText="1"/>
      <protection/>
    </xf>
    <xf numFmtId="4" fontId="59" fillId="0" borderId="22" xfId="106" applyNumberFormat="1" applyFont="1" applyBorder="1" applyAlignment="1">
      <alignment vertical="center" wrapText="1"/>
      <protection/>
    </xf>
    <xf numFmtId="0" fontId="63" fillId="0" borderId="19" xfId="106" applyFont="1" applyBorder="1" applyAlignment="1">
      <alignment horizontal="center" vertical="center" wrapText="1"/>
      <protection/>
    </xf>
    <xf numFmtId="3" fontId="59" fillId="0" borderId="23" xfId="106" applyNumberFormat="1" applyFont="1" applyBorder="1" applyAlignment="1">
      <alignment vertical="center" wrapText="1"/>
      <protection/>
    </xf>
    <xf numFmtId="3" fontId="59" fillId="0" borderId="24" xfId="106" applyNumberFormat="1" applyFont="1" applyBorder="1" applyAlignment="1">
      <alignment vertical="center" wrapText="1"/>
      <protection/>
    </xf>
    <xf numFmtId="0" fontId="0" fillId="0" borderId="0" xfId="106" applyAlignment="1">
      <alignment wrapText="1"/>
      <protection/>
    </xf>
    <xf numFmtId="0" fontId="5" fillId="55" borderId="19" xfId="10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3" fontId="59" fillId="0" borderId="19" xfId="106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106" applyFont="1" applyAlignment="1">
      <alignment vertical="center"/>
      <protection/>
    </xf>
    <xf numFmtId="3" fontId="24" fillId="0" borderId="19" xfId="115" applyNumberFormat="1" applyFont="1" applyFill="1" applyBorder="1" applyAlignment="1">
      <alignment horizontal="center" vertical="center" wrapText="1"/>
      <protection/>
    </xf>
    <xf numFmtId="0" fontId="24" fillId="0" borderId="19" xfId="115" applyFont="1" applyFill="1" applyBorder="1" applyAlignment="1">
      <alignment horizontal="center" vertical="center" wrapText="1"/>
      <protection/>
    </xf>
    <xf numFmtId="0" fontId="0" fillId="0" borderId="19" xfId="115" applyFont="1" applyFill="1" applyBorder="1" applyAlignment="1">
      <alignment horizontal="center" vertical="center" wrapText="1"/>
      <protection/>
    </xf>
    <xf numFmtId="0" fontId="0" fillId="0" borderId="19" xfId="115" applyFont="1" applyFill="1" applyBorder="1" applyAlignment="1">
      <alignment horizontal="center" vertical="center"/>
      <protection/>
    </xf>
    <xf numFmtId="0" fontId="24" fillId="56" borderId="19" xfId="115" applyFont="1" applyFill="1" applyBorder="1" applyAlignment="1">
      <alignment horizontal="center" vertical="center"/>
      <protection/>
    </xf>
    <xf numFmtId="0" fontId="24" fillId="56" borderId="19" xfId="115" applyFont="1" applyFill="1" applyBorder="1" applyAlignment="1">
      <alignment horizontal="center" vertical="center" wrapText="1"/>
      <protection/>
    </xf>
    <xf numFmtId="4" fontId="24" fillId="56" borderId="19" xfId="115" applyNumberFormat="1" applyFont="1" applyFill="1" applyBorder="1" applyAlignment="1">
      <alignment horizontal="center" vertical="center" wrapText="1"/>
      <protection/>
    </xf>
    <xf numFmtId="3" fontId="24" fillId="0" borderId="25" xfId="115" applyNumberFormat="1" applyFont="1" applyFill="1" applyBorder="1" applyAlignment="1">
      <alignment horizontal="center" vertical="center" wrapText="1"/>
      <protection/>
    </xf>
    <xf numFmtId="0" fontId="0" fillId="0" borderId="25" xfId="115" applyFont="1" applyFill="1" applyBorder="1" applyAlignment="1">
      <alignment horizontal="center" vertical="center"/>
      <protection/>
    </xf>
    <xf numFmtId="0" fontId="24" fillId="0" borderId="19" xfId="115" applyFont="1" applyFill="1" applyBorder="1" applyAlignment="1">
      <alignment horizontal="center" vertical="center"/>
      <protection/>
    </xf>
    <xf numFmtId="0" fontId="24" fillId="0" borderId="19" xfId="115" applyFont="1" applyFill="1" applyBorder="1" applyAlignment="1">
      <alignment horizontal="left" vertical="center"/>
      <protection/>
    </xf>
    <xf numFmtId="4" fontId="62" fillId="0" borderId="19" xfId="115" applyNumberFormat="1" applyFont="1" applyBorder="1">
      <alignment/>
      <protection/>
    </xf>
    <xf numFmtId="4" fontId="0" fillId="0" borderId="19" xfId="115" applyNumberFormat="1" applyFont="1" applyBorder="1" applyAlignment="1">
      <alignment horizontal="center" vertical="center"/>
      <protection/>
    </xf>
    <xf numFmtId="0" fontId="0" fillId="57" borderId="0" xfId="0" applyFill="1" applyAlignment="1">
      <alignment/>
    </xf>
    <xf numFmtId="4" fontId="0" fillId="57" borderId="19" xfId="115" applyNumberFormat="1" applyFont="1" applyFill="1" applyBorder="1" applyAlignment="1">
      <alignment horizontal="center" vertical="center"/>
      <protection/>
    </xf>
    <xf numFmtId="4" fontId="24" fillId="57" borderId="19" xfId="115" applyNumberFormat="1" applyFont="1" applyFill="1" applyBorder="1" applyAlignment="1">
      <alignment horizontal="center" vertical="center" wrapText="1"/>
      <protection/>
    </xf>
    <xf numFmtId="0" fontId="25" fillId="56" borderId="19" xfId="105" applyFont="1" applyFill="1" applyBorder="1" applyAlignment="1">
      <alignment vertical="center" wrapText="1"/>
      <protection/>
    </xf>
    <xf numFmtId="4" fontId="25" fillId="56" borderId="19" xfId="105" applyNumberFormat="1" applyFont="1" applyFill="1" applyBorder="1" applyAlignment="1">
      <alignment vertical="center" wrapText="1"/>
      <protection/>
    </xf>
    <xf numFmtId="4" fontId="62" fillId="57" borderId="19" xfId="115" applyNumberFormat="1" applyFont="1" applyFill="1" applyBorder="1">
      <alignment/>
      <protection/>
    </xf>
    <xf numFmtId="9" fontId="62" fillId="57" borderId="19" xfId="115" applyNumberFormat="1" applyFont="1" applyFill="1" applyBorder="1">
      <alignment/>
      <protection/>
    </xf>
    <xf numFmtId="9" fontId="24" fillId="57" borderId="19" xfId="115" applyNumberFormat="1" applyFont="1" applyFill="1" applyBorder="1" applyAlignment="1">
      <alignment horizontal="center" vertical="center" wrapText="1"/>
      <protection/>
    </xf>
    <xf numFmtId="9" fontId="0" fillId="57" borderId="19" xfId="115" applyNumberFormat="1" applyFont="1" applyFill="1" applyBorder="1" applyAlignment="1">
      <alignment horizontal="center" vertical="center"/>
      <protection/>
    </xf>
    <xf numFmtId="0" fontId="25" fillId="57" borderId="19" xfId="105" applyFont="1" applyFill="1" applyBorder="1" applyAlignment="1">
      <alignment vertical="center" wrapText="1"/>
      <protection/>
    </xf>
    <xf numFmtId="1" fontId="0" fillId="57" borderId="0" xfId="0" applyNumberFormat="1" applyFill="1" applyAlignment="1">
      <alignment/>
    </xf>
    <xf numFmtId="1" fontId="62" fillId="57" borderId="19" xfId="115" applyNumberFormat="1" applyFont="1" applyFill="1" applyBorder="1">
      <alignment/>
      <protection/>
    </xf>
    <xf numFmtId="1" fontId="24" fillId="57" borderId="19" xfId="115" applyNumberFormat="1" applyFont="1" applyFill="1" applyBorder="1" applyAlignment="1">
      <alignment horizontal="center" vertical="center" wrapText="1"/>
      <protection/>
    </xf>
    <xf numFmtId="1" fontId="0" fillId="57" borderId="19" xfId="115" applyNumberFormat="1" applyFont="1" applyFill="1" applyBorder="1" applyAlignment="1">
      <alignment horizontal="center" vertical="center"/>
      <protection/>
    </xf>
    <xf numFmtId="1" fontId="25" fillId="57" borderId="19" xfId="105" applyNumberFormat="1" applyFont="1" applyFill="1" applyBorder="1" applyAlignment="1">
      <alignment vertical="center" wrapText="1"/>
      <protection/>
    </xf>
    <xf numFmtId="4" fontId="0" fillId="57" borderId="26" xfId="115" applyNumberFormat="1" applyFont="1" applyFill="1" applyBorder="1" applyAlignment="1">
      <alignment horizontal="center" vertical="center"/>
      <protection/>
    </xf>
    <xf numFmtId="4" fontId="0" fillId="57" borderId="27" xfId="115" applyNumberFormat="1" applyFont="1" applyFill="1" applyBorder="1" applyAlignment="1">
      <alignment horizontal="center" vertical="center"/>
      <protection/>
    </xf>
    <xf numFmtId="4" fontId="0" fillId="57" borderId="28" xfId="115" applyNumberFormat="1" applyFont="1" applyFill="1" applyBorder="1" applyAlignment="1">
      <alignment horizontal="center" vertical="center"/>
      <protection/>
    </xf>
    <xf numFmtId="1" fontId="0" fillId="57" borderId="26" xfId="115" applyNumberFormat="1" applyFont="1" applyFill="1" applyBorder="1" applyAlignment="1">
      <alignment horizontal="center" vertical="center"/>
      <protection/>
    </xf>
    <xf numFmtId="1" fontId="0" fillId="57" borderId="27" xfId="115" applyNumberFormat="1" applyFont="1" applyFill="1" applyBorder="1" applyAlignment="1">
      <alignment horizontal="center" vertical="center"/>
      <protection/>
    </xf>
    <xf numFmtId="1" fontId="0" fillId="57" borderId="28" xfId="115" applyNumberFormat="1" applyFont="1" applyFill="1" applyBorder="1" applyAlignment="1">
      <alignment horizontal="center" vertical="center"/>
      <protection/>
    </xf>
    <xf numFmtId="0" fontId="25" fillId="56" borderId="25" xfId="105" applyFont="1" applyFill="1" applyBorder="1" applyAlignment="1">
      <alignment horizontal="right" vertical="center" wrapText="1"/>
      <protection/>
    </xf>
    <xf numFmtId="0" fontId="25" fillId="56" borderId="29" xfId="105" applyFont="1" applyFill="1" applyBorder="1" applyAlignment="1">
      <alignment horizontal="right" vertical="center" wrapText="1"/>
      <protection/>
    </xf>
    <xf numFmtId="0" fontId="25" fillId="56" borderId="30" xfId="105" applyFont="1" applyFill="1" applyBorder="1" applyAlignment="1">
      <alignment horizontal="right" vertical="center" wrapText="1"/>
      <protection/>
    </xf>
    <xf numFmtId="0" fontId="0" fillId="0" borderId="19" xfId="115" applyFont="1" applyFill="1" applyBorder="1" applyAlignment="1">
      <alignment horizontal="center" vertical="center" wrapText="1"/>
      <protection/>
    </xf>
    <xf numFmtId="0" fontId="59" fillId="0" borderId="19" xfId="115" applyFont="1" applyFill="1" applyBorder="1" applyAlignment="1">
      <alignment horizontal="left" vertical="center" wrapText="1"/>
      <protection/>
    </xf>
    <xf numFmtId="0" fontId="59" fillId="0" borderId="25" xfId="115" applyFont="1" applyFill="1" applyBorder="1" applyAlignment="1">
      <alignment horizontal="left" vertical="center" wrapText="1"/>
      <protection/>
    </xf>
    <xf numFmtId="0" fontId="59" fillId="0" borderId="19" xfId="115" applyFont="1" applyFill="1" applyBorder="1" applyAlignment="1">
      <alignment horizontal="right" vertical="center"/>
      <protection/>
    </xf>
    <xf numFmtId="0" fontId="59" fillId="0" borderId="25" xfId="115" applyFont="1" applyFill="1" applyBorder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left"/>
    </xf>
    <xf numFmtId="4" fontId="59" fillId="55" borderId="23" xfId="106" applyNumberFormat="1" applyFont="1" applyFill="1" applyBorder="1" applyAlignment="1">
      <alignment horizontal="center" vertical="center" wrapText="1"/>
      <protection/>
    </xf>
    <xf numFmtId="4" fontId="59" fillId="55" borderId="31" xfId="106" applyNumberFormat="1" applyFont="1" applyFill="1" applyBorder="1" applyAlignment="1">
      <alignment horizontal="center" vertical="center" wrapText="1"/>
      <protection/>
    </xf>
    <xf numFmtId="4" fontId="59" fillId="55" borderId="32" xfId="106" applyNumberFormat="1" applyFont="1" applyFill="1" applyBorder="1" applyAlignment="1">
      <alignment horizontal="center" vertical="center" wrapText="1"/>
      <protection/>
    </xf>
    <xf numFmtId="0" fontId="64" fillId="0" borderId="2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</cellXfs>
  <cellStyles count="11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3" xfId="71"/>
    <cellStyle name="Currency" xfId="72"/>
    <cellStyle name="Currency [0]" xfId="73"/>
    <cellStyle name="Excel Built-in Normal" xfId="74"/>
    <cellStyle name="Excel Built-in Normal 2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" xfId="95"/>
    <cellStyle name="Normal 13" xfId="96"/>
    <cellStyle name="Normal 16" xfId="97"/>
    <cellStyle name="Normal 2" xfId="98"/>
    <cellStyle name="Normal 2 16" xfId="99"/>
    <cellStyle name="Normal 2 17" xfId="100"/>
    <cellStyle name="Normal 2 18" xfId="101"/>
    <cellStyle name="Normal 2 2" xfId="102"/>
    <cellStyle name="Normal 2 3" xfId="103"/>
    <cellStyle name="Normal 3" xfId="104"/>
    <cellStyle name="Normal 3 2" xfId="105"/>
    <cellStyle name="Normal 4" xfId="106"/>
    <cellStyle name="Normal 4 2" xfId="107"/>
    <cellStyle name="Normal 4 3" xfId="108"/>
    <cellStyle name="Normal 5" xfId="109"/>
    <cellStyle name="Normal 5 2" xfId="110"/>
    <cellStyle name="Normal 5 3" xfId="111"/>
    <cellStyle name="Normal 6" xfId="112"/>
    <cellStyle name="Normal 7" xfId="113"/>
    <cellStyle name="Normal 8" xfId="114"/>
    <cellStyle name="Normal 9" xfId="115"/>
    <cellStyle name="Note" xfId="116"/>
    <cellStyle name="Note 2" xfId="117"/>
    <cellStyle name="Output" xfId="118"/>
    <cellStyle name="Output 2" xfId="119"/>
    <cellStyle name="Percent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  <cellStyle name="Нормалан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9"/>
  <sheetViews>
    <sheetView tabSelected="1" zoomScale="85" zoomScaleNormal="85" zoomScalePageLayoutView="0" workbookViewId="0" topLeftCell="A3">
      <selection activeCell="G13" sqref="G13"/>
    </sheetView>
  </sheetViews>
  <sheetFormatPr defaultColWidth="9.140625" defaultRowHeight="12.75"/>
  <cols>
    <col min="2" max="2" width="12.28125" style="0" customWidth="1"/>
    <col min="3" max="3" width="8.57421875" style="0" customWidth="1"/>
    <col min="4" max="4" width="38.140625" style="0" customWidth="1"/>
    <col min="5" max="5" width="13.57421875" style="0" customWidth="1"/>
    <col min="6" max="6" width="14.28125" style="0" customWidth="1"/>
    <col min="7" max="7" width="17.8515625" style="0" customWidth="1"/>
    <col min="8" max="8" width="14.7109375" style="0" customWidth="1"/>
    <col min="9" max="9" width="14.140625" style="0" customWidth="1"/>
    <col min="10" max="10" width="13.8515625" style="0" bestFit="1" customWidth="1"/>
    <col min="11" max="11" width="11.421875" style="0" customWidth="1"/>
    <col min="12" max="12" width="12.7109375" style="35" hidden="1" customWidth="1"/>
    <col min="13" max="13" width="15.00390625" style="0" customWidth="1"/>
    <col min="14" max="14" width="15.00390625" style="45" hidden="1" customWidth="1"/>
    <col min="15" max="16" width="13.57421875" style="35" hidden="1" customWidth="1"/>
    <col min="17" max="17" width="14.8515625" style="0" customWidth="1"/>
    <col min="18" max="18" width="9.140625" style="18" customWidth="1"/>
    <col min="19" max="19" width="9.140625" style="0" customWidth="1"/>
  </cols>
  <sheetData>
    <row r="2" spans="2:17" ht="12.75">
      <c r="B2" s="64" t="s">
        <v>22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4" spans="2:10" ht="12.75">
      <c r="B4" s="65" t="s">
        <v>45</v>
      </c>
      <c r="C4" s="65"/>
      <c r="D4" s="65"/>
      <c r="E4" s="65"/>
      <c r="F4" s="65"/>
      <c r="G4" s="65"/>
      <c r="H4" s="65"/>
      <c r="I4" s="65"/>
      <c r="J4" s="65"/>
    </row>
    <row r="6" spans="2:16" ht="14.25">
      <c r="B6" s="31" t="s">
        <v>41</v>
      </c>
      <c r="C6" s="32" t="s">
        <v>42</v>
      </c>
      <c r="D6" s="32"/>
      <c r="E6" s="32"/>
      <c r="F6" s="32"/>
      <c r="G6" s="32"/>
      <c r="H6" s="32"/>
      <c r="I6" s="32"/>
      <c r="J6" s="32"/>
      <c r="K6" s="34"/>
      <c r="L6" s="36"/>
      <c r="M6" s="33"/>
      <c r="N6" s="46"/>
      <c r="O6" s="41"/>
      <c r="P6" s="40"/>
    </row>
    <row r="7" spans="2:16" ht="51">
      <c r="B7" s="22" t="s">
        <v>46</v>
      </c>
      <c r="C7" s="22" t="s">
        <v>31</v>
      </c>
      <c r="D7" s="23" t="s">
        <v>32</v>
      </c>
      <c r="E7" s="23" t="s">
        <v>59</v>
      </c>
      <c r="F7" s="26" t="s">
        <v>47</v>
      </c>
      <c r="G7" s="27" t="s">
        <v>33</v>
      </c>
      <c r="H7" s="23" t="s">
        <v>1</v>
      </c>
      <c r="I7" s="23" t="s">
        <v>34</v>
      </c>
      <c r="J7" s="29" t="s">
        <v>26</v>
      </c>
      <c r="K7" s="28" t="s">
        <v>27</v>
      </c>
      <c r="L7" s="37" t="s">
        <v>38</v>
      </c>
      <c r="M7" s="28" t="s">
        <v>35</v>
      </c>
      <c r="N7" s="47"/>
      <c r="O7" s="42" t="s">
        <v>43</v>
      </c>
      <c r="P7" s="37" t="s">
        <v>36</v>
      </c>
    </row>
    <row r="8" spans="2:16" ht="12.75">
      <c r="B8" s="59" t="s">
        <v>48</v>
      </c>
      <c r="C8" s="60" t="s">
        <v>49</v>
      </c>
      <c r="D8" s="60"/>
      <c r="E8" s="60"/>
      <c r="F8" s="60"/>
      <c r="G8" s="60"/>
      <c r="H8" s="60"/>
      <c r="I8" s="60"/>
      <c r="J8" s="61"/>
      <c r="K8" s="34"/>
      <c r="L8" s="36"/>
      <c r="M8" s="34"/>
      <c r="N8" s="48"/>
      <c r="O8" s="43"/>
      <c r="P8" s="36"/>
    </row>
    <row r="9" spans="2:16" ht="51">
      <c r="B9" s="59"/>
      <c r="C9" s="22" t="s">
        <v>31</v>
      </c>
      <c r="D9" s="23" t="s">
        <v>32</v>
      </c>
      <c r="E9" s="23" t="s">
        <v>59</v>
      </c>
      <c r="F9" s="26" t="s">
        <v>47</v>
      </c>
      <c r="G9" s="27" t="s">
        <v>33</v>
      </c>
      <c r="H9" s="23" t="s">
        <v>1</v>
      </c>
      <c r="I9" s="23" t="s">
        <v>34</v>
      </c>
      <c r="J9" s="29" t="s">
        <v>26</v>
      </c>
      <c r="K9" s="28" t="s">
        <v>27</v>
      </c>
      <c r="L9" s="37" t="s">
        <v>38</v>
      </c>
      <c r="M9" s="28" t="s">
        <v>35</v>
      </c>
      <c r="N9" s="47" t="s">
        <v>39</v>
      </c>
      <c r="O9" s="42" t="s">
        <v>43</v>
      </c>
      <c r="P9" s="37" t="s">
        <v>36</v>
      </c>
    </row>
    <row r="10" spans="2:16" ht="36">
      <c r="B10" s="59"/>
      <c r="C10" s="25">
        <v>1</v>
      </c>
      <c r="D10" s="24" t="s">
        <v>50</v>
      </c>
      <c r="E10" s="69" t="s">
        <v>68</v>
      </c>
      <c r="F10" s="70" t="s">
        <v>61</v>
      </c>
      <c r="G10" s="70" t="s">
        <v>62</v>
      </c>
      <c r="H10" s="25" t="s">
        <v>37</v>
      </c>
      <c r="I10" s="24" t="s">
        <v>51</v>
      </c>
      <c r="J10" s="30"/>
      <c r="K10" s="34">
        <v>122700</v>
      </c>
      <c r="L10" s="50">
        <v>32135400</v>
      </c>
      <c r="M10" s="34">
        <f aca="true" t="shared" si="0" ref="M10:M15">K10*J10</f>
        <v>0</v>
      </c>
      <c r="N10" s="53">
        <v>1</v>
      </c>
      <c r="O10" s="43">
        <v>0.2</v>
      </c>
      <c r="P10" s="36">
        <f aca="true" t="shared" si="1" ref="P10:P15">M10*O10</f>
        <v>0</v>
      </c>
    </row>
    <row r="11" spans="2:16" ht="36">
      <c r="B11" s="59"/>
      <c r="C11" s="25">
        <v>2</v>
      </c>
      <c r="D11" s="24" t="s">
        <v>52</v>
      </c>
      <c r="E11" s="69" t="s">
        <v>69</v>
      </c>
      <c r="F11" s="70" t="s">
        <v>61</v>
      </c>
      <c r="G11" s="70" t="s">
        <v>63</v>
      </c>
      <c r="H11" s="25" t="s">
        <v>37</v>
      </c>
      <c r="I11" s="24" t="s">
        <v>51</v>
      </c>
      <c r="J11" s="30"/>
      <c r="K11" s="34">
        <v>71700</v>
      </c>
      <c r="L11" s="51"/>
      <c r="M11" s="34">
        <f t="shared" si="0"/>
        <v>0</v>
      </c>
      <c r="N11" s="54"/>
      <c r="O11" s="43">
        <v>0.2</v>
      </c>
      <c r="P11" s="36">
        <f t="shared" si="1"/>
        <v>0</v>
      </c>
    </row>
    <row r="12" spans="2:16" ht="36">
      <c r="B12" s="59"/>
      <c r="C12" s="25">
        <v>3</v>
      </c>
      <c r="D12" s="24" t="s">
        <v>53</v>
      </c>
      <c r="E12" s="69" t="s">
        <v>70</v>
      </c>
      <c r="F12" s="70" t="s">
        <v>61</v>
      </c>
      <c r="G12" s="70" t="s">
        <v>64</v>
      </c>
      <c r="H12" s="25" t="s">
        <v>37</v>
      </c>
      <c r="I12" s="24" t="s">
        <v>51</v>
      </c>
      <c r="J12" s="30"/>
      <c r="K12" s="34">
        <v>71700</v>
      </c>
      <c r="L12" s="51"/>
      <c r="M12" s="34">
        <f t="shared" si="0"/>
        <v>0</v>
      </c>
      <c r="N12" s="54"/>
      <c r="O12" s="43">
        <v>0.2</v>
      </c>
      <c r="P12" s="36">
        <f t="shared" si="1"/>
        <v>0</v>
      </c>
    </row>
    <row r="13" spans="2:16" ht="36">
      <c r="B13" s="59"/>
      <c r="C13" s="25">
        <v>4</v>
      </c>
      <c r="D13" s="24" t="s">
        <v>54</v>
      </c>
      <c r="E13" s="69" t="s">
        <v>71</v>
      </c>
      <c r="F13" s="70" t="s">
        <v>61</v>
      </c>
      <c r="G13" s="70" t="s">
        <v>65</v>
      </c>
      <c r="H13" s="25" t="s">
        <v>37</v>
      </c>
      <c r="I13" s="24" t="s">
        <v>51</v>
      </c>
      <c r="J13" s="30"/>
      <c r="K13" s="34">
        <v>153000</v>
      </c>
      <c r="L13" s="51"/>
      <c r="M13" s="34">
        <f t="shared" si="0"/>
        <v>0</v>
      </c>
      <c r="N13" s="54"/>
      <c r="O13" s="43">
        <v>0.2</v>
      </c>
      <c r="P13" s="36">
        <f t="shared" si="1"/>
        <v>0</v>
      </c>
    </row>
    <row r="14" spans="2:16" ht="36">
      <c r="B14" s="59"/>
      <c r="C14" s="25">
        <v>5</v>
      </c>
      <c r="D14" s="24" t="s">
        <v>55</v>
      </c>
      <c r="E14" s="69" t="s">
        <v>72</v>
      </c>
      <c r="F14" s="70" t="s">
        <v>61</v>
      </c>
      <c r="G14" s="70" t="s">
        <v>66</v>
      </c>
      <c r="H14" s="25" t="s">
        <v>37</v>
      </c>
      <c r="I14" s="24" t="s">
        <v>51</v>
      </c>
      <c r="J14" s="30"/>
      <c r="K14" s="34">
        <v>71700</v>
      </c>
      <c r="L14" s="51"/>
      <c r="M14" s="34">
        <f t="shared" si="0"/>
        <v>0</v>
      </c>
      <c r="N14" s="54"/>
      <c r="O14" s="43">
        <v>0.2</v>
      </c>
      <c r="P14" s="36">
        <f t="shared" si="1"/>
        <v>0</v>
      </c>
    </row>
    <row r="15" spans="2:16" ht="36">
      <c r="B15" s="59"/>
      <c r="C15" s="25">
        <v>6</v>
      </c>
      <c r="D15" s="24" t="s">
        <v>56</v>
      </c>
      <c r="E15" s="69" t="s">
        <v>73</v>
      </c>
      <c r="F15" s="70" t="s">
        <v>61</v>
      </c>
      <c r="G15" s="70" t="s">
        <v>67</v>
      </c>
      <c r="H15" s="25" t="s">
        <v>37</v>
      </c>
      <c r="I15" s="24" t="s">
        <v>57</v>
      </c>
      <c r="J15" s="30"/>
      <c r="K15" s="34">
        <v>10500</v>
      </c>
      <c r="L15" s="52"/>
      <c r="M15" s="34">
        <f t="shared" si="0"/>
        <v>0</v>
      </c>
      <c r="N15" s="55"/>
      <c r="O15" s="43">
        <v>0.2</v>
      </c>
      <c r="P15" s="36">
        <f t="shared" si="1"/>
        <v>0</v>
      </c>
    </row>
    <row r="16" spans="2:16" ht="12.75">
      <c r="B16" s="59"/>
      <c r="C16" s="62" t="s">
        <v>58</v>
      </c>
      <c r="D16" s="62"/>
      <c r="E16" s="62"/>
      <c r="F16" s="62"/>
      <c r="G16" s="62"/>
      <c r="H16" s="62"/>
      <c r="I16" s="62"/>
      <c r="J16" s="63"/>
      <c r="K16" s="34"/>
      <c r="L16" s="36">
        <v>32135400</v>
      </c>
      <c r="M16" s="34">
        <f>SUM(M10:M15)</f>
        <v>0</v>
      </c>
      <c r="N16" s="48"/>
      <c r="O16" s="43">
        <v>0.2</v>
      </c>
      <c r="P16" s="36">
        <f>SUM(P10:P15)</f>
        <v>0</v>
      </c>
    </row>
    <row r="17" spans="2:16" ht="12.75" customHeight="1">
      <c r="B17" s="56" t="s">
        <v>60</v>
      </c>
      <c r="C17" s="57"/>
      <c r="D17" s="57"/>
      <c r="E17" s="57"/>
      <c r="F17" s="57"/>
      <c r="G17" s="57"/>
      <c r="H17" s="57"/>
      <c r="I17" s="57"/>
      <c r="J17" s="57"/>
      <c r="K17" s="58"/>
      <c r="L17" s="39">
        <f>SUM(L16)</f>
        <v>32135400</v>
      </c>
      <c r="M17" s="39">
        <f>SUM(M16)</f>
        <v>0</v>
      </c>
      <c r="N17" s="39">
        <f>SUM(N16)</f>
        <v>0</v>
      </c>
      <c r="O17" s="39"/>
      <c r="P17" s="39">
        <f>SUM(P16)</f>
        <v>0</v>
      </c>
    </row>
    <row r="18" spans="2:16" ht="12.75" customHeight="1">
      <c r="B18" s="56" t="s">
        <v>25</v>
      </c>
      <c r="C18" s="57"/>
      <c r="D18" s="57"/>
      <c r="E18" s="57"/>
      <c r="F18" s="57"/>
      <c r="G18" s="57"/>
      <c r="H18" s="57"/>
      <c r="I18" s="57"/>
      <c r="J18" s="57"/>
      <c r="K18" s="58"/>
      <c r="L18" s="38"/>
      <c r="M18" s="39">
        <f>P17</f>
        <v>0</v>
      </c>
      <c r="N18" s="49"/>
      <c r="O18" s="44"/>
      <c r="P18" s="44"/>
    </row>
    <row r="19" spans="2:16" ht="12.75" customHeight="1">
      <c r="B19" s="56" t="s">
        <v>40</v>
      </c>
      <c r="C19" s="57"/>
      <c r="D19" s="57"/>
      <c r="E19" s="57"/>
      <c r="F19" s="57"/>
      <c r="G19" s="57"/>
      <c r="H19" s="57"/>
      <c r="I19" s="57"/>
      <c r="J19" s="57"/>
      <c r="K19" s="58"/>
      <c r="L19" s="38"/>
      <c r="M19" s="39">
        <f>M17+M18</f>
        <v>0</v>
      </c>
      <c r="N19" s="49"/>
      <c r="O19" s="44"/>
      <c r="P19" s="44"/>
    </row>
  </sheetData>
  <sheetProtection/>
  <mergeCells count="10">
    <mergeCell ref="B2:Q2"/>
    <mergeCell ref="B4:J4"/>
    <mergeCell ref="L10:L15"/>
    <mergeCell ref="N10:N15"/>
    <mergeCell ref="B17:K17"/>
    <mergeCell ref="B18:K18"/>
    <mergeCell ref="B19:K19"/>
    <mergeCell ref="B8:B16"/>
    <mergeCell ref="C8:J8"/>
    <mergeCell ref="C16:J16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1" t="s">
        <v>24</v>
      </c>
      <c r="C2" s="1"/>
      <c r="D2" s="1"/>
      <c r="E2" s="2" t="s">
        <v>44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'Alluramed - specifikacija'!L17</f>
        <v>32135400</v>
      </c>
      <c r="F6" s="11">
        <f>'Alluramed - specifikacija'!M17</f>
        <v>0</v>
      </c>
      <c r="G6" s="12">
        <f>'Alluramed - specifikacija'!M19</f>
        <v>0</v>
      </c>
    </row>
    <row r="7" spans="2:7" ht="24.75" customHeight="1" thickBot="1">
      <c r="B7" s="4" t="s">
        <v>6</v>
      </c>
      <c r="C7" s="13" t="s">
        <v>7</v>
      </c>
      <c r="D7" s="3"/>
      <c r="E7" s="66" t="s">
        <v>8</v>
      </c>
      <c r="F7" s="67"/>
      <c r="G7" s="68"/>
    </row>
    <row r="8" spans="2:7" ht="20.25" customHeight="1" thickBot="1">
      <c r="B8" s="9"/>
      <c r="C8" s="10"/>
      <c r="D8" s="3"/>
      <c r="E8" s="14">
        <f>E6/1000</f>
        <v>32135.4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9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20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antic</cp:lastModifiedBy>
  <cp:lastPrinted>2020-04-03T12:35:40Z</cp:lastPrinted>
  <dcterms:created xsi:type="dcterms:W3CDTF">2014-01-17T13:07:43Z</dcterms:created>
  <dcterms:modified xsi:type="dcterms:W3CDTF">2020-04-27T12:15:09Z</dcterms:modified>
  <cp:category/>
  <cp:version/>
  <cp:contentType/>
  <cp:contentStatus/>
</cp:coreProperties>
</file>