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omedia d.o.o. - specifikacija" sheetId="1" r:id="rId1"/>
    <sheet name="Promedia d.o.o. - Obrazac KVI" sheetId="2" r:id="rId2"/>
  </sheets>
  <definedNames>
    <definedName name="_xlnm.Print_Area" localSheetId="1">'Promedia d.o.o. - Obrazac KVI'!$A$1:$H$22</definedName>
    <definedName name="_xlnm.Print_Area" localSheetId="0">'Promedia d.o.o. - specifikacija'!$B$1:$P$5</definedName>
  </definedNames>
  <calcPr fullCalcOnLoad="1"/>
</workbook>
</file>

<file path=xl/sharedStrings.xml><?xml version="1.0" encoding="utf-8"?>
<sst xmlns="http://schemas.openxmlformats.org/spreadsheetml/2006/main" count="2302" uniqueCount="1074">
  <si>
    <t>Предмет набавке</t>
  </si>
  <si>
    <t>Јединица мере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</si>
  <si>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</si>
  <si>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</si>
  <si>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</si>
  <si>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</si>
  <si>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</si>
  <si>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</si>
  <si>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</si>
  <si>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</si>
  <si>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</si>
  <si>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</si>
  <si>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</si>
  <si>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</si>
  <si>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</si>
  <si>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</si>
  <si>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</si>
  <si>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</si>
  <si>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</si>
  <si>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</si>
  <si>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</si>
  <si>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</si>
  <si>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 xml:space="preserve">ПРИЛОГ 1 УГОВОРА - СПЕЦИФИКАЦИЈА </t>
  </si>
  <si>
    <t>Најнижа понуђена цена</t>
  </si>
  <si>
    <t>ПРИЛОГ 3 УГОВОРА - ПОДАЦИ ЗА КВАРТАЛНО ИЗВЕШТАВАЊЕ</t>
  </si>
  <si>
    <t>ИЗНОС ПДВ-а</t>
  </si>
  <si>
    <t>Количина</t>
  </si>
  <si>
    <t>Јединична цена без ПДВ-а</t>
  </si>
  <si>
    <t>404-1-110/20-4</t>
  </si>
  <si>
    <t>Реагенси, изузев за трансфузију</t>
  </si>
  <si>
    <t xml:space="preserve">33696000– реагенси и контрасти </t>
  </si>
  <si>
    <t>Редни број ставке</t>
  </si>
  <si>
    <t>Назив ставке</t>
  </si>
  <si>
    <t>Заштићени назив понуђеног добра</t>
  </si>
  <si>
    <t>Величина паковања</t>
  </si>
  <si>
    <t>Укупна цена без ПДВ-а</t>
  </si>
  <si>
    <t>Износ ПДВ-а</t>
  </si>
  <si>
    <t>pakovanje</t>
  </si>
  <si>
    <t xml:space="preserve">Укупна процењена вредност без ПДВ-а </t>
  </si>
  <si>
    <t>Број понуда по партији</t>
  </si>
  <si>
    <t>Број партије</t>
  </si>
  <si>
    <t>Назив партије</t>
  </si>
  <si>
    <t>Стопа ПДВ-а</t>
  </si>
  <si>
    <t>Партија</t>
  </si>
  <si>
    <t xml:space="preserve">Произвођач </t>
  </si>
  <si>
    <t>Шифра предметног добра</t>
  </si>
  <si>
    <t>komad</t>
  </si>
  <si>
    <t>УКУПНА ВРЕДНОСТ  БЕЗ ПДВ-а</t>
  </si>
  <si>
    <t>100 testova</t>
  </si>
  <si>
    <t>20l</t>
  </si>
  <si>
    <t>50ml</t>
  </si>
  <si>
    <t>Promedia d.o.o.</t>
  </si>
  <si>
    <t>Назив добављача: Promedia d.o.o.</t>
  </si>
  <si>
    <t>Партија 12</t>
  </si>
  <si>
    <t>Reagensi i potrošni materijal za aparat Mindray BC-30S</t>
  </si>
  <si>
    <t xml:space="preserve">Diluent </t>
  </si>
  <si>
    <t>Mindray, China</t>
  </si>
  <si>
    <t>Diluent M-30D</t>
  </si>
  <si>
    <t>Lyser</t>
  </si>
  <si>
    <t>Lyzer CFL M-30</t>
  </si>
  <si>
    <t>500ml</t>
  </si>
  <si>
    <t>probe cleanser</t>
  </si>
  <si>
    <t>Probe Cleanser (50ml)</t>
  </si>
  <si>
    <t>Control blood 3-diff Normal, Low, High</t>
  </si>
  <si>
    <t>Control blood 3-Diff N,H,L</t>
  </si>
  <si>
    <t>3x3ml</t>
  </si>
  <si>
    <t>Укупно за партију 12:</t>
  </si>
  <si>
    <t>Партија 13</t>
  </si>
  <si>
    <t>Reagensi i potrošni materijal za aparat Hematološki brojač D-Cell60, DIAGON</t>
  </si>
  <si>
    <t xml:space="preserve"> Dia-Diluent</t>
  </si>
  <si>
    <t>Diagon, Hungary</t>
  </si>
  <si>
    <t>Dia-Diluent-D</t>
  </si>
  <si>
    <t>Dia-Lyse-Diff D-CF</t>
  </si>
  <si>
    <t xml:space="preserve"> Dia-Rinse</t>
  </si>
  <si>
    <t>Dia-Rinse-D</t>
  </si>
  <si>
    <t>20lit</t>
  </si>
  <si>
    <t xml:space="preserve"> Dia-EZ-Cleaner</t>
  </si>
  <si>
    <t>Dia-EZ-Cleaner-D</t>
  </si>
  <si>
    <t xml:space="preserve"> Kontrolna krv D-Check N</t>
  </si>
  <si>
    <t>D-Check D normal</t>
  </si>
  <si>
    <t>2,5ml</t>
  </si>
  <si>
    <t xml:space="preserve"> Kontrolna krv D-Check L</t>
  </si>
  <si>
    <t>D-Check D low</t>
  </si>
  <si>
    <t xml:space="preserve"> Kontrolna krv D-Check H</t>
  </si>
  <si>
    <t>D-Check D high</t>
  </si>
  <si>
    <t>Укупно за партију 13:</t>
  </si>
  <si>
    <t>Партија 14</t>
  </si>
  <si>
    <t>Reagensi i potrošni materijal za aparat Hematološki brojač  Mindray BC 5800, BC 5000, BC 5390</t>
  </si>
  <si>
    <t>Diluent M58</t>
  </si>
  <si>
    <t>M-58D Diluent</t>
  </si>
  <si>
    <t>Lyser  LEO I M53</t>
  </si>
  <si>
    <t>M-5 LEO(I) Lyse (CE/1L)</t>
  </si>
  <si>
    <t>1000ml</t>
  </si>
  <si>
    <t>Lyser LEO II M58</t>
  </si>
  <si>
    <t>M-58LEO(II)Lyse</t>
  </si>
  <si>
    <t>Lyser LH</t>
  </si>
  <si>
    <t>LH Lyse M-53</t>
  </si>
  <si>
    <t>Lyser LBA</t>
  </si>
  <si>
    <t>M-58LBA Lyse</t>
  </si>
  <si>
    <t xml:space="preserve">Probe cleanser </t>
  </si>
  <si>
    <t>Control blood 5-diff Normal, Low, High</t>
  </si>
  <si>
    <t>Hematology Control, BC-5D-Normal</t>
  </si>
  <si>
    <t>Diluent M53(za BC 5390)</t>
  </si>
  <si>
    <t>Diluent M-53D</t>
  </si>
  <si>
    <t>Diluent M50 (za BC5000)</t>
  </si>
  <si>
    <t>Diluent za BC-5000,M-52D (20L)</t>
  </si>
  <si>
    <t>CRP kit</t>
  </si>
  <si>
    <t>C-reactive Protein Latex(EN/25mL×2)</t>
  </si>
  <si>
    <t>25x2ml</t>
  </si>
  <si>
    <t>Lyser LC</t>
  </si>
  <si>
    <t>LC lyse (EN/200mlx1)</t>
  </si>
  <si>
    <t>200ml</t>
  </si>
  <si>
    <t>Lyser LEO II M53</t>
  </si>
  <si>
    <t>M-5 LEO(II) Lyse (CE/500ml)</t>
  </si>
  <si>
    <t>500 ml</t>
  </si>
  <si>
    <t>Lyser Diff</t>
  </si>
  <si>
    <t>M-52 DIFF Lyse, za BC-5000, (500ml)</t>
  </si>
  <si>
    <t>Diluent M52 (za M5000)</t>
  </si>
  <si>
    <t>Diluent M53</t>
  </si>
  <si>
    <t>Lyser LH M52 (za M5000)</t>
  </si>
  <si>
    <t>M-52LH Lyse, za BC-5000, (100ml)</t>
  </si>
  <si>
    <t>100ml</t>
  </si>
  <si>
    <t>Lyser LH M53</t>
  </si>
  <si>
    <t>Lyser LH M58</t>
  </si>
  <si>
    <t>M-58LH Lyse</t>
  </si>
  <si>
    <t>Lyser  LEO I M58</t>
  </si>
  <si>
    <t>M-58LEO(I) Lyse</t>
  </si>
  <si>
    <t>Укупно за партију 14:</t>
  </si>
  <si>
    <t>Партија 15</t>
  </si>
  <si>
    <t>Reagensi i potrošni materijal za aparat Hematološki brojač  Mindray BC6200, Mindray  BC6800</t>
  </si>
  <si>
    <t xml:space="preserve"> Diluent M-68 DS</t>
  </si>
  <si>
    <t>M-68DS Diluent (20L)</t>
  </si>
  <si>
    <t>Diluent DS za BC6000/6200</t>
  </si>
  <si>
    <t>DS Diluent za hematološki analizator BC-6000/6200 (20L)</t>
  </si>
  <si>
    <t>Diluent M-6 DR</t>
  </si>
  <si>
    <t>M-6 DR Diluent 1L</t>
  </si>
  <si>
    <t>M-6 LN lyse</t>
  </si>
  <si>
    <t>M-6LN</t>
  </si>
  <si>
    <t>M-68 LH lyse</t>
  </si>
  <si>
    <t>M-68LH Lyse 1L</t>
  </si>
  <si>
    <t>M-6 LH lyse za BC6000/6200</t>
  </si>
  <si>
    <t>M-6 LH Lyse</t>
  </si>
  <si>
    <t>M-68 LD lyse</t>
  </si>
  <si>
    <t>M-68LD Lyse 1L</t>
  </si>
  <si>
    <t>M-6 LD lyse</t>
  </si>
  <si>
    <t>M-6 LD Lyse (1L)</t>
  </si>
  <si>
    <t>M-6 FN Dye</t>
  </si>
  <si>
    <t>12ml</t>
  </si>
  <si>
    <t>M-68 FD Dye</t>
  </si>
  <si>
    <t>M-68FD Dye 12mL</t>
  </si>
  <si>
    <t xml:space="preserve">M-6000/6200 </t>
  </si>
  <si>
    <t>M-6 FD Dye 12ml</t>
  </si>
  <si>
    <t>M-6000/6200 FR Dye</t>
  </si>
  <si>
    <t>M-6 FR Dye 12mL</t>
  </si>
  <si>
    <t>BC-6D kontrola N,L,H</t>
  </si>
  <si>
    <t>BC-6D kontrola za BC-6800 N</t>
  </si>
  <si>
    <t>3x4,5ml</t>
  </si>
  <si>
    <t xml:space="preserve">M-68 LB lyse </t>
  </si>
  <si>
    <t>M-68LB Lyse 1L</t>
  </si>
  <si>
    <t>1000 ml</t>
  </si>
  <si>
    <t>Укупно за партију 15:</t>
  </si>
  <si>
    <t>Партија 16</t>
  </si>
  <si>
    <t>Reagensi i potrošni materijal -Alifax(automatska sedimentacija) Roller 20 i Test 1</t>
  </si>
  <si>
    <t>Universal card  1000 test</t>
  </si>
  <si>
    <t>Ali Fax Spa, Italy</t>
  </si>
  <si>
    <t>Universal card 1000 testova</t>
  </si>
  <si>
    <t>1000 test</t>
  </si>
  <si>
    <t>Universal card  4000 test</t>
  </si>
  <si>
    <t>Universal card 4000 testova</t>
  </si>
  <si>
    <t xml:space="preserve">4000 test </t>
  </si>
  <si>
    <t>Universal card  10000 test</t>
  </si>
  <si>
    <t>Universal card 10000 testova</t>
  </si>
  <si>
    <t>10000test</t>
  </si>
  <si>
    <t>Latex controle ESR</t>
  </si>
  <si>
    <t>Latex kontrole ESR</t>
  </si>
  <si>
    <t>3x1ml</t>
  </si>
  <si>
    <t>Укупно за партију 16:</t>
  </si>
  <si>
    <t>Партија 38</t>
  </si>
  <si>
    <t>Reagensi i potrošni materijal za aparat Diagon POC Coag S</t>
  </si>
  <si>
    <t xml:space="preserve">Coag S INR Test </t>
  </si>
  <si>
    <t>CoagS INR TEST KIT (1x25)</t>
  </si>
  <si>
    <t>1x25 testa</t>
  </si>
  <si>
    <t>Укупно за партију 38:</t>
  </si>
  <si>
    <t>Партија 39</t>
  </si>
  <si>
    <t>Reagensi i potrošni materijal za aparat koagulometar Diagon Coag 2D I Coag 4D</t>
  </si>
  <si>
    <t>Dia PT Liquid</t>
  </si>
  <si>
    <t>Dia-PT liquid</t>
  </si>
  <si>
    <t>12x2ml</t>
  </si>
  <si>
    <t>Dia PT 5</t>
  </si>
  <si>
    <t>Dia-PT 5</t>
  </si>
  <si>
    <t>10x5ml</t>
  </si>
  <si>
    <t>Dia -PTT Liquid</t>
  </si>
  <si>
    <t>Dia-PTT LIQUID</t>
  </si>
  <si>
    <t>6x2ml</t>
  </si>
  <si>
    <t>Fibrinogen</t>
  </si>
  <si>
    <t>Fibrinogen 12 x 2 ml</t>
  </si>
  <si>
    <t>Fibrinogen 12 x 5 ml</t>
  </si>
  <si>
    <t>12x5 ml</t>
  </si>
  <si>
    <t xml:space="preserve">Dia Ca hlorid </t>
  </si>
  <si>
    <t>Dia-CaCl2</t>
  </si>
  <si>
    <t>12x4ml</t>
  </si>
  <si>
    <t>Dia Imidazol</t>
  </si>
  <si>
    <t>Dia-imidazol</t>
  </si>
  <si>
    <t>12x15 ml</t>
  </si>
  <si>
    <t>Kontrolna plazma I-II</t>
  </si>
  <si>
    <t>20x1ml</t>
  </si>
  <si>
    <t>10x1ml</t>
  </si>
  <si>
    <t>Kivete za koagulometar 2D,4D</t>
  </si>
  <si>
    <t>Kivete za koagulometar 4-kanalni</t>
  </si>
  <si>
    <t>1000komad</t>
  </si>
  <si>
    <t>Укупно за партију 39:</t>
  </si>
  <si>
    <t>Партија 53</t>
  </si>
  <si>
    <t>IMMUNOBLOT imunološke analize</t>
  </si>
  <si>
    <t>EUROLINE Neuronal Antigens Profile PLUS SET</t>
  </si>
  <si>
    <t>Euroimmun AG</t>
  </si>
  <si>
    <t>Neuronal Antigens Profile PLUS RST IgG</t>
  </si>
  <si>
    <t>16 тестова</t>
  </si>
  <si>
    <t>Antibodies against gangliosides (IgM) SET</t>
  </si>
  <si>
    <t>Gangliozidni profil 2 (GM1,GM2,GM3,GD1a,GD1b, GQ1b separately) IgM, EUROLINE</t>
  </si>
  <si>
    <t>Antibodies against gangliosides (IgG) SET</t>
  </si>
  <si>
    <t>Gangliozidni profil 2 (GM1,GM2,GM3,GD1a,GD1b, GQ1b separately) IgG, EUROLINE</t>
  </si>
  <si>
    <t>Total-Tau</t>
  </si>
  <si>
    <t>Total Tau CSF, Elisa</t>
  </si>
  <si>
    <t>96 тестова</t>
  </si>
  <si>
    <t>Beta-Amyloid</t>
  </si>
  <si>
    <t>Beta-amyloid (1-40) CSF, Elisa</t>
  </si>
  <si>
    <t>Aquaporin 4</t>
  </si>
  <si>
    <t>Anti-Aquaporin-4 IIFT</t>
  </si>
  <si>
    <t xml:space="preserve"> 50 тестова</t>
  </si>
  <si>
    <t>Укупно за партију 53:</t>
  </si>
  <si>
    <t>DFI, Rep of Korea</t>
  </si>
  <si>
    <t>Партија 80</t>
  </si>
  <si>
    <t>Reagensi i potrošni materijal za Urinski čitač traka CYBOW 300</t>
  </si>
  <si>
    <t>CYBOW 10 M</t>
  </si>
  <si>
    <t>CYBOW 10M</t>
  </si>
  <si>
    <t>150traka</t>
  </si>
  <si>
    <t>CYBOW 2GK</t>
  </si>
  <si>
    <t>100 traka</t>
  </si>
  <si>
    <t>Укупно за партију 80:</t>
  </si>
  <si>
    <t>Партија 117</t>
  </si>
  <si>
    <t>Laboratorijski testovi i reagensi za ELISA aparate: STRIP RIDER AWARNES STST FAX, ELISA CITAC 2700  BIOMERIEUX, WASHER FAX 2600, WASHER  470 BIOMERIEUX, ELISA CITAC RT-6100/RAYTOO</t>
  </si>
  <si>
    <t>Aspergilus fumigatus Ig G-ELISA</t>
  </si>
  <si>
    <t>IBL</t>
  </si>
  <si>
    <t>Aspergillus fumigatus IgG, ELISA</t>
  </si>
  <si>
    <t>Aspergilus fumigatus Ig M-ELISA</t>
  </si>
  <si>
    <t>Aspergillus fumigatus IgM, ELISA</t>
  </si>
  <si>
    <t>ELISA test za detekciju manan antigena</t>
  </si>
  <si>
    <t>Dynamiker Biotechnology</t>
  </si>
  <si>
    <t>Dynamiker Candida Mannan Assay</t>
  </si>
  <si>
    <t>Candida аlbicans Ig G ELISA</t>
  </si>
  <si>
    <t>NovaTec</t>
  </si>
  <si>
    <t>Candida albicans IgG, ELISA</t>
  </si>
  <si>
    <t>Candida аlbicans Ig M ELISA</t>
  </si>
  <si>
    <t>Candida albicans IgM, ELISA</t>
  </si>
  <si>
    <t>Укупно за партију 117:</t>
  </si>
  <si>
    <t>Партија 119</t>
  </si>
  <si>
    <t>Laboratorijski testovi i reagensi za aparat EUROIMMUN Analyzer i 2P</t>
  </si>
  <si>
    <t xml:space="preserve">Anti-Toxoplasma gondii ELISA (IgM) </t>
  </si>
  <si>
    <t>Toxoplasma gondii IgM (sa IgG/RF absorbensom), ELISA</t>
  </si>
  <si>
    <t>96 analiza</t>
  </si>
  <si>
    <t>Anti-Toxoplasma gondii ELISA (IgG)</t>
  </si>
  <si>
    <t>Toxoplasma gondii IgG, ELISA</t>
  </si>
  <si>
    <t xml:space="preserve">Anti-CMV ELISA (IgM) </t>
  </si>
  <si>
    <t>Cytomegalovirus IgM (sa IgG/RF absorbensom), ELISA</t>
  </si>
  <si>
    <t xml:space="preserve">Anti-CMV ELISA (IgG) </t>
  </si>
  <si>
    <t>Cytomegalovirus IgG, ELISA</t>
  </si>
  <si>
    <t xml:space="preserve">Anti-HSV-1 (gC1) ELISA (IgM) </t>
  </si>
  <si>
    <t>Herpes simplex virus 1 IgM (sa IgG/RF absorbensom), ELISA</t>
  </si>
  <si>
    <t xml:space="preserve">Anti-HSV-1 (gC1) ELISA (IgG) </t>
  </si>
  <si>
    <t>Herpes simplex virus 1 IgG, ELISA</t>
  </si>
  <si>
    <t xml:space="preserve">Anti-Borrelia ELISA (IgM) </t>
  </si>
  <si>
    <t>Borrelia (ceo antigen) IgM (sa IgG/RF absorbensom), ELISA</t>
  </si>
  <si>
    <t xml:space="preserve">Anti-Borrelia plus VIsE ELISA (IgG) </t>
  </si>
  <si>
    <t>Borrelia plus VlsE antigen IgG, ELISA</t>
  </si>
  <si>
    <t xml:space="preserve">Anti-EBV-CA ELISA (IgM) </t>
  </si>
  <si>
    <t>Epstein Barr virus kapsid antigen (EBV-CA) IgM (sa IgG/RF absorbensom), ELISA</t>
  </si>
  <si>
    <t xml:space="preserve">Anti-EBV-CA ELISA (IgG) </t>
  </si>
  <si>
    <t>Epstein Barr virus kapsid antigen (EBV-CA) IgG, ELISA</t>
  </si>
  <si>
    <t xml:space="preserve">1100 μl Conductive Disposable Tips for EUROIMMUN Analyzer I/I-2P </t>
  </si>
  <si>
    <t>Nastavci za Euroimmun analyzer, 1100uL</t>
  </si>
  <si>
    <t>(10x96)</t>
  </si>
  <si>
    <t xml:space="preserve">300 μl Conductive Disposable Tips for EUROIMMUN Analyzer I/I-2P </t>
  </si>
  <si>
    <t>Nastavci za Euroimmun analyzer, 300uL</t>
  </si>
  <si>
    <t>ADJUSTMENT SOLUTION EUROIMMUN</t>
  </si>
  <si>
    <t>Adjustment solution 50ml, Euroimmun analyzer</t>
  </si>
  <si>
    <t>SETUP CLEAN, EUROIMMUN</t>
  </si>
  <si>
    <t>Setup clean 500ml, Euroimmun analyzer</t>
  </si>
  <si>
    <t>Укупно за партију 119:</t>
  </si>
  <si>
    <t>Партија 125</t>
  </si>
  <si>
    <t>ELISA test za detekciju galaktomanan antigena</t>
  </si>
  <si>
    <t>Dynamiker Aspergillus Galactomannan Assay 96 tests/kit</t>
  </si>
  <si>
    <t>Укупно за партију 125:</t>
  </si>
  <si>
    <t>Партија 137</t>
  </si>
  <si>
    <t>Laboratorijski testovi i reagensi za aparat Sacace RT-PCR SaCycler</t>
  </si>
  <si>
    <t>PCR REAL TIME BORRELIA BURGDORFERI sa kitom za ekstrakciju DNK</t>
  </si>
  <si>
    <t>Sacace</t>
  </si>
  <si>
    <t>Borrelia burgdorferi sensu lato Real-TM - Real Time Test with DNA extraction kit</t>
  </si>
  <si>
    <t>50/1</t>
  </si>
  <si>
    <t xml:space="preserve">PCR REAL TIME HCV KVALITATIVNI sa Ribo-sorb kitom za ekstrakciju </t>
  </si>
  <si>
    <t>HCV Real-TM Qual Real Time PCR Test with Ribo-Sorb silica extraction kit</t>
  </si>
  <si>
    <t>100/1</t>
  </si>
  <si>
    <t>PCR REAL TIME HELICOB. PYLORI sa kitom za ekstrakciju DNK</t>
  </si>
  <si>
    <t>Helicobacter pylori Real-TM - Complete Real Time Test with DNA extraction kit</t>
  </si>
  <si>
    <t>RT PCR HCV kvantitativni DX</t>
  </si>
  <si>
    <t>HCV Real-TM Quant Dx - Real Time PCR Test for quantitative detection of HCV - 50 μl Reaction Mix</t>
  </si>
  <si>
    <t>96/1</t>
  </si>
  <si>
    <t>Magno-Virus - For rapid magnetic purification of viral RNA and DNA</t>
  </si>
  <si>
    <t>Real-time PCR, Chlamydia trachomatis,/Ureaplasma /Mycoplasma hominis/Mycoplasma genitalium sa kitom za ekstrakciju DNK</t>
  </si>
  <si>
    <t>С.trachomatis/Ureapl./M.hominis/M.genitalium Real-TM - Real Time Test with silica DNA extraction kit</t>
  </si>
  <si>
    <t xml:space="preserve">RT PCR HBV kvantitativni sa Ribo-sorb silika kitom za ekstrakciju </t>
  </si>
  <si>
    <t>HBV Real-TM Quant - Real Time PCR Test with RNA/DNA extraction kit (25 μl Reaction Mix)</t>
  </si>
  <si>
    <t xml:space="preserve">RT PCR HPV High risk screen sa Ribo-sorb silika kitom za ekstrakciju </t>
  </si>
  <si>
    <t>HPV High Risk Screen Real-TM Quant - Real Time Test with DNA extraction kit</t>
  </si>
  <si>
    <t>RT PCR West Nile virus sa kitom za ekstrakciju DNK</t>
  </si>
  <si>
    <t>West Nile Virus Real-TM - Real Time Test with RNA extraction kit</t>
  </si>
  <si>
    <t>HCV Genotype Plus Real TM PCR</t>
  </si>
  <si>
    <t>HCV Genotype Plus Real-TM - Real Time PCR kit for detection of 1a,1b, 2, 3a, 4, 5a, 6 genotypes</t>
  </si>
  <si>
    <t>Ribo-Sorb - RNA/DNA purification kit from plasma, serum, liquor, tissue, feces, etc.</t>
  </si>
  <si>
    <t>Ribo-Sorb - RNA/DNA purification kit from plasma, serum, liquor, tissue, feces, etc</t>
  </si>
  <si>
    <t>T.vaginalis/ N. gonorrhoeae Real-TM-Real Time PCR sa silika kitom za ekstrakciju DNK</t>
  </si>
  <si>
    <t>T. vaginalis/N.gonorrhoeae Real-TM - Real Time Test with silica DNA extraction kit</t>
  </si>
  <si>
    <t>RT PCR Legionela Pnumophila sa silika kitom za ekstrakciju DNK</t>
  </si>
  <si>
    <t>Legionella pneumophila Real-TM - Real Time Test with silica DNA extraction kit</t>
  </si>
  <si>
    <t>RT PCR Clamydia pneumoniae /Mycoplasma pneumoniae a silika kitom za ekstrakciju DNK</t>
  </si>
  <si>
    <t>Mycoplasma pneumoniae / Chl. pneumoniae Real-TM - Complete Real Time Test with DNA extraction kit</t>
  </si>
  <si>
    <t>RT PCR HIV kvantitativni DX</t>
  </si>
  <si>
    <t>HIV Real-TM Quant Dx - Real Time PCR Test for quantitative detection of HIV - viral load detection</t>
  </si>
  <si>
    <t>RT PCR Bacillus anthracis sa kitom za ekstrakciju DNK</t>
  </si>
  <si>
    <t>Bacillus anthracis Real-TM, Real Time Test with DNA extraction kit</t>
  </si>
  <si>
    <t>RT PCR Herpes simplex I/II tipizacija sa silika kitom za ekstrakciju DNK</t>
  </si>
  <si>
    <t>HSV 1/2 Typing Real-TM - Complete Real Time Test with DNA extraction kit</t>
  </si>
  <si>
    <t>RT PCR BK/JC viruse</t>
  </si>
  <si>
    <t>JCV/BKV Virus Real-TM Quant</t>
  </si>
  <si>
    <t>DNA/RNA-Prep (RNA/DNA purification kit from plasma, serum, liquor, tissue, feces, etc)</t>
  </si>
  <si>
    <t>RT PCR Pnumocystis carini sa silika kitom za ekstrakciju DNK</t>
  </si>
  <si>
    <t>Pneumocystis jirovecii (carinii) Real-TM - Real Time Test with silica DNA extraction kit</t>
  </si>
  <si>
    <t xml:space="preserve">RT PCR Cryptococcus neoformans </t>
  </si>
  <si>
    <t>Cryptococcus neoformans Real-TM - Real Time PCR Test for detection of Cryptococcus neoformans</t>
  </si>
  <si>
    <t>Укупно за партију 137:</t>
  </si>
  <si>
    <t>Партија 150</t>
  </si>
  <si>
    <t>Regensi za biohemijski analizator A 25 BioSystems  (BioSystems S.A.)</t>
  </si>
  <si>
    <t xml:space="preserve">Albumin (bromcresol green) </t>
  </si>
  <si>
    <t>BioSystems</t>
  </si>
  <si>
    <t>Albumin</t>
  </si>
  <si>
    <t>Alfa amilaza-direct</t>
  </si>
  <si>
    <t>Alpha Amylase - direct</t>
  </si>
  <si>
    <t>150 ml</t>
  </si>
  <si>
    <t xml:space="preserve">Alkalna fosfataza IFCC  pNPP AMP  </t>
  </si>
  <si>
    <t>Alkaline phosphatase (ALP) - AMP</t>
  </si>
  <si>
    <t xml:space="preserve">ALT/GPT IFCC bez piridoksalfosfata  </t>
  </si>
  <si>
    <t>ALT/GPT</t>
  </si>
  <si>
    <t xml:space="preserve">ASO/CRP kontrola normalna  </t>
  </si>
  <si>
    <t>Rheumatoid Control Serum ( LEVEL I ) ASO,CRP,RF</t>
  </si>
  <si>
    <t>3 ml</t>
  </si>
  <si>
    <t xml:space="preserve">ASO/PCR/P kontrola visok nivo   </t>
  </si>
  <si>
    <t>Rheumatoid Control Serum (LEVEL II) ASO;CRP;RF</t>
  </si>
  <si>
    <t xml:space="preserve">AST/GPT IFCC  bez piridoksalfosfata. </t>
  </si>
  <si>
    <t>AST/GOT</t>
  </si>
  <si>
    <t>Bilirubin direkt  DPD</t>
  </si>
  <si>
    <t>Bilirubin (DIRECT)  - A15,A25</t>
  </si>
  <si>
    <t>5x50ml</t>
  </si>
  <si>
    <t>Biulirubin  ukupni  DPD</t>
  </si>
  <si>
    <t>Bilirubin (TOTAL) - A15,A25</t>
  </si>
  <si>
    <t xml:space="preserve">CK-NAC </t>
  </si>
  <si>
    <t>Creatine Cinase (CK)</t>
  </si>
  <si>
    <t>50 ml</t>
  </si>
  <si>
    <t>CRP</t>
  </si>
  <si>
    <t>C-Reactive Protein (CRP)</t>
  </si>
  <si>
    <t xml:space="preserve">Fosfor UV fosfomolibdat  </t>
  </si>
  <si>
    <t>Phosphorus</t>
  </si>
  <si>
    <t>170 ml</t>
  </si>
  <si>
    <t xml:space="preserve">Gama GT </t>
  </si>
  <si>
    <t>Gamma-GT</t>
  </si>
  <si>
    <t>200 ml</t>
  </si>
  <si>
    <t xml:space="preserve">Glucosa GHOD PAP </t>
  </si>
  <si>
    <t>Glucose</t>
  </si>
  <si>
    <t>1x1000 ml</t>
  </si>
  <si>
    <t xml:space="preserve">Holesterol HDL direkt kalibrator </t>
  </si>
  <si>
    <t>Cholesterol HDL/LDL Calibrator</t>
  </si>
  <si>
    <t xml:space="preserve">pakovanje </t>
  </si>
  <si>
    <t>1 ml</t>
  </si>
  <si>
    <t xml:space="preserve">Holesterol HDL direktni </t>
  </si>
  <si>
    <t>Cholesterol HDL direct</t>
  </si>
  <si>
    <t>1x80ml</t>
  </si>
  <si>
    <t xml:space="preserve">Holesterol HDL precipitating  </t>
  </si>
  <si>
    <t>Cholesterol HDL Precipitating reagent</t>
  </si>
  <si>
    <t xml:space="preserve">Holesterol ukupnil GHOD-PAP </t>
  </si>
  <si>
    <t>Cholesterol</t>
  </si>
  <si>
    <t>1x500 ml</t>
  </si>
  <si>
    <t xml:space="preserve">Kalcium ARS  </t>
  </si>
  <si>
    <t>Calcium-Arsenazo</t>
  </si>
  <si>
    <t xml:space="preserve">Kontrola N za HDL/LDL direkt  </t>
  </si>
  <si>
    <t>Lipid Control Serum Level I</t>
  </si>
  <si>
    <t>3x1 ml</t>
  </si>
  <si>
    <t xml:space="preserve">Kontrolni serum N </t>
  </si>
  <si>
    <t>Biochemistry Control Serum Level I</t>
  </si>
  <si>
    <t>5x5 ml</t>
  </si>
  <si>
    <t xml:space="preserve">Kontrolni serum P </t>
  </si>
  <si>
    <t>Biochemistry Control Serum Level II</t>
  </si>
  <si>
    <t xml:space="preserve">Kreatinin Jaffe bez deproteinizatora </t>
  </si>
  <si>
    <t>Creatinine</t>
  </si>
  <si>
    <t xml:space="preserve">LDH-  piruvat,imidazol supstrat </t>
  </si>
  <si>
    <t>Lactate Dehydrogenase (LDH)</t>
  </si>
  <si>
    <t>1x200 ml</t>
  </si>
  <si>
    <t xml:space="preserve">Mokraćna kiselina  </t>
  </si>
  <si>
    <t>Uric acid</t>
  </si>
  <si>
    <t xml:space="preserve">Multikalibrator serum </t>
  </si>
  <si>
    <t>Biochemistry Calibrator</t>
  </si>
  <si>
    <t>Prevecal kontrolni serum (Prevecal program spoljašnje kontrole)</t>
  </si>
  <si>
    <t>PREVECAL - Human Biochemistry</t>
  </si>
  <si>
    <t xml:space="preserve">Proteini u urinu , pirogagol crveno, kolorim. </t>
  </si>
  <si>
    <t>Protein  (URINE+CSF)</t>
  </si>
  <si>
    <t xml:space="preserve">serumske čašice </t>
  </si>
  <si>
    <t>Sample wells BA</t>
  </si>
  <si>
    <t>1000 komad</t>
  </si>
  <si>
    <t xml:space="preserve">System liquid koncentrat </t>
  </si>
  <si>
    <t>Concentrated system liquid A15/A25</t>
  </si>
  <si>
    <t>1 L</t>
  </si>
  <si>
    <t xml:space="preserve">Trigliceridi GOD-PAP </t>
  </si>
  <si>
    <t>Triglycerides</t>
  </si>
  <si>
    <t xml:space="preserve">Ukupni Proteini -Biuret bez slepe probe </t>
  </si>
  <si>
    <t>Protein (Total)</t>
  </si>
  <si>
    <t xml:space="preserve">Urea UV ureaza-glut. dehidrogenaza </t>
  </si>
  <si>
    <t>Urea UV</t>
  </si>
  <si>
    <t xml:space="preserve">Wash sol. koncentrat </t>
  </si>
  <si>
    <t>Concentrated washing solution A15/A25</t>
  </si>
  <si>
    <t>100 ml</t>
  </si>
  <si>
    <t xml:space="preserve">Kontrola P za HDL/LDL direkt  </t>
  </si>
  <si>
    <t>Lipid Control Serum Level II</t>
  </si>
  <si>
    <t xml:space="preserve">CRP kalibrator  </t>
  </si>
  <si>
    <t>CRP/CRPhs standard</t>
  </si>
  <si>
    <t>1x5 ml</t>
  </si>
  <si>
    <t>Kalibrator za proteine u urinu</t>
  </si>
  <si>
    <t>Protein (Urine) Standard</t>
  </si>
  <si>
    <t>1x1 ml</t>
  </si>
  <si>
    <t>Kontrola N za proteine u urinu</t>
  </si>
  <si>
    <t>Biochemistry Control Urine</t>
  </si>
  <si>
    <t>Kontrola P za proteine u urinu</t>
  </si>
  <si>
    <t>Biochemistry Control Urine Level II</t>
  </si>
  <si>
    <t>Reakcioni rotori</t>
  </si>
  <si>
    <t>REACTION ROTORS  BA</t>
  </si>
  <si>
    <t>10 komad</t>
  </si>
  <si>
    <t>Укупно за партију 150:</t>
  </si>
  <si>
    <t>Партија 156</t>
  </si>
  <si>
    <t>Reagensi za biohemijski analizator BA200 (BioSystems)</t>
  </si>
  <si>
    <t>Glukoza</t>
  </si>
  <si>
    <t>Glucose BA</t>
  </si>
  <si>
    <t>600ml</t>
  </si>
  <si>
    <t>Amilaza</t>
  </si>
  <si>
    <t>Alpha amylase BA</t>
  </si>
  <si>
    <t>160ml</t>
  </si>
  <si>
    <t xml:space="preserve">AST </t>
  </si>
  <si>
    <t>AST/GOT BA</t>
  </si>
  <si>
    <t xml:space="preserve">ALT </t>
  </si>
  <si>
    <t>ALT/GPT BA</t>
  </si>
  <si>
    <t>Urea</t>
  </si>
  <si>
    <t>Urea UV  BA</t>
  </si>
  <si>
    <t>Kreatinin</t>
  </si>
  <si>
    <t>Creatinine BA</t>
  </si>
  <si>
    <t>Ukupni bilirubin</t>
  </si>
  <si>
    <t>Bilirubin total BA</t>
  </si>
  <si>
    <t>Bikirubin direktni</t>
  </si>
  <si>
    <t>Bilirubin direct BA</t>
  </si>
  <si>
    <t>300ml</t>
  </si>
  <si>
    <t>Multikalibrator</t>
  </si>
  <si>
    <t>5x5ml</t>
  </si>
  <si>
    <t>Kontrolni Serum nivo 1</t>
  </si>
  <si>
    <t>Kontrolni Serum nivo 2</t>
  </si>
  <si>
    <t xml:space="preserve">REAKCIONI ROTORI BA </t>
  </si>
  <si>
    <t>10/1</t>
  </si>
  <si>
    <t xml:space="preserve"> Washing Solution BA</t>
  </si>
  <si>
    <t>Washing Solution BA</t>
  </si>
  <si>
    <t xml:space="preserve"> 500ml</t>
  </si>
  <si>
    <t xml:space="preserve"> Acid washing solution (WS1) BA</t>
  </si>
  <si>
    <t>Acid washing solution (WS1) BA</t>
  </si>
  <si>
    <t>4x20ml</t>
  </si>
  <si>
    <t>Čašice za uzorke</t>
  </si>
  <si>
    <t>1000/1</t>
  </si>
  <si>
    <t>Укупно за партију 156:</t>
  </si>
  <si>
    <t>Партија 157</t>
  </si>
  <si>
    <t>Reagensi za biohemijski analizator BA400 (BioSystems)</t>
  </si>
  <si>
    <t>Acid washing solution</t>
  </si>
  <si>
    <t>4x20mL</t>
  </si>
  <si>
    <t>Albumin BA</t>
  </si>
  <si>
    <t>Alkalna fosfataza DEA</t>
  </si>
  <si>
    <t>Alkaline phosphatase-DEA BA</t>
  </si>
  <si>
    <t>ALT</t>
  </si>
  <si>
    <t>8x20ml</t>
  </si>
  <si>
    <t>Ammonia, ethanol, CO2 ( kontrola nivo 1)</t>
  </si>
  <si>
    <t>Ammonia,Ethanol,Co2 (Control Level I )</t>
  </si>
  <si>
    <t>3x5mL</t>
  </si>
  <si>
    <t>Ammonia, ethanol, CO2 ( kontrola nivo 2)</t>
  </si>
  <si>
    <t>Ammonia,Ethanol,CO2 (Control Level II )</t>
  </si>
  <si>
    <t>Ammonia, ethanol, CO2 kalibrator</t>
  </si>
  <si>
    <t>Ammonia,Ethanol,CO2 Calibrator</t>
  </si>
  <si>
    <t>2x5mL</t>
  </si>
  <si>
    <t>AST</t>
  </si>
  <si>
    <t>Bilirubin ukupni</t>
  </si>
  <si>
    <t>600 ml</t>
  </si>
  <si>
    <t>CK- NAC</t>
  </si>
  <si>
    <t>Creatine Cinase ( CK )  BA</t>
  </si>
  <si>
    <t>CK-MB</t>
  </si>
  <si>
    <t>Creatine Cinase - MB ( CK-MB )  BA</t>
  </si>
  <si>
    <t>2x60+2x15ml</t>
  </si>
  <si>
    <t>CK-MB kalibrator</t>
  </si>
  <si>
    <t>CK-MB calibrator</t>
  </si>
  <si>
    <t>1x1ml</t>
  </si>
  <si>
    <t>CK-MB kontrola I</t>
  </si>
  <si>
    <t>CK-MB Control Serum Level I</t>
  </si>
  <si>
    <t>CK-MB kontrola II</t>
  </si>
  <si>
    <t>CK-MB Control Serum Level II</t>
  </si>
  <si>
    <t>C-reactive protein (CRP)  BA</t>
  </si>
  <si>
    <t>300 ml</t>
  </si>
  <si>
    <t>CRP standard</t>
  </si>
  <si>
    <t>CRP-hs</t>
  </si>
  <si>
    <t>C-Reactive Protein-hs (CRP-hs) BA</t>
  </si>
  <si>
    <t>Fosfor</t>
  </si>
  <si>
    <t>Phosphorus BA</t>
  </si>
  <si>
    <t>340ml</t>
  </si>
  <si>
    <t>Gamma GT IFCC</t>
  </si>
  <si>
    <t>Gamma GT BA</t>
  </si>
  <si>
    <t>Gvožđe ferozin</t>
  </si>
  <si>
    <t>Iron ferrozine BA</t>
  </si>
  <si>
    <t>HBA1C</t>
  </si>
  <si>
    <t>Hemoglobin A1C-direct BA</t>
  </si>
  <si>
    <t>2x60+2x12ml</t>
  </si>
  <si>
    <t>HBA1C kalibrator</t>
  </si>
  <si>
    <t>HbA1C-Direct Standard</t>
  </si>
  <si>
    <t>4x0.5ml</t>
  </si>
  <si>
    <t>HBA1C kontrola I</t>
  </si>
  <si>
    <t>Hemoglobin A1c Control (Normal)</t>
  </si>
  <si>
    <t>1x0.5ml</t>
  </si>
  <si>
    <t>HBA1C kontrola II</t>
  </si>
  <si>
    <t>Hemoglobin A1c Control (Elevated)</t>
  </si>
  <si>
    <t>HDL holesterol</t>
  </si>
  <si>
    <t>Cholesterol HDL BA</t>
  </si>
  <si>
    <t>160 ml</t>
  </si>
  <si>
    <t>Holesterol ukupni</t>
  </si>
  <si>
    <t>Cholesterol BA</t>
  </si>
  <si>
    <t>Kalcijum OCP</t>
  </si>
  <si>
    <t>Calcium-Cresolphthalein BA</t>
  </si>
  <si>
    <t>Kreatinin JAFFE</t>
  </si>
  <si>
    <t xml:space="preserve">LDH </t>
  </si>
  <si>
    <t>Lactate dehydrogenase (LDH) BA</t>
  </si>
  <si>
    <t>Lipaza</t>
  </si>
  <si>
    <t>Lipase</t>
  </si>
  <si>
    <t>1x50+1x10ml</t>
  </si>
  <si>
    <t xml:space="preserve">Magnezijum </t>
  </si>
  <si>
    <t>Magnesium BA</t>
  </si>
  <si>
    <t>Mokraćna kiselina</t>
  </si>
  <si>
    <t>Uric Acid - BA</t>
  </si>
  <si>
    <t>Multikalibrator humani</t>
  </si>
  <si>
    <t>Biochemistry Calibrator Human</t>
  </si>
  <si>
    <t>5x5mL</t>
  </si>
  <si>
    <t>Multikontrola N humana</t>
  </si>
  <si>
    <t>Biochemistry Control Serum (Human) Level I</t>
  </si>
  <si>
    <t>5 x 5 ml</t>
  </si>
  <si>
    <t>Multikontrola P humana</t>
  </si>
  <si>
    <t>Biochemistry Control Serum (Human) Level II</t>
  </si>
  <si>
    <t>Reumatoidna kontrola I</t>
  </si>
  <si>
    <t>Reumatoidna kontrola II</t>
  </si>
  <si>
    <t>RF faktor</t>
  </si>
  <si>
    <t>Rheumatoid factors RF BA</t>
  </si>
  <si>
    <t>RF kalibrator</t>
  </si>
  <si>
    <t>Rheumatoid factor RF standard</t>
  </si>
  <si>
    <t>1x3ml</t>
  </si>
  <si>
    <t>Sample wells</t>
  </si>
  <si>
    <t>1000 / 1</t>
  </si>
  <si>
    <t>Trigliceridi</t>
  </si>
  <si>
    <t>Triglycerides BA</t>
  </si>
  <si>
    <t>Ukupni proteini biuret</t>
  </si>
  <si>
    <t>Protein (Total) BA</t>
  </si>
  <si>
    <t xml:space="preserve">Washing solution BA </t>
  </si>
  <si>
    <t>Bilirubin direktni</t>
  </si>
  <si>
    <t>Ethanol BA</t>
  </si>
  <si>
    <t>54ml</t>
  </si>
  <si>
    <t xml:space="preserve">Reaction rotor </t>
  </si>
  <si>
    <t>Укупно за партију 157:</t>
  </si>
  <si>
    <t>Партија 159</t>
  </si>
  <si>
    <t>Reagensi za biohemijski analizator BS-200 E  (MINDRAY)</t>
  </si>
  <si>
    <t>GLUKOZA (U SERUMU I PUNKTATU)</t>
  </si>
  <si>
    <t>UREA</t>
  </si>
  <si>
    <t>KREATININ</t>
  </si>
  <si>
    <t>HOLESTEROL</t>
  </si>
  <si>
    <t>TRIGLICERIDI</t>
  </si>
  <si>
    <t>HDL</t>
  </si>
  <si>
    <t>80ml</t>
  </si>
  <si>
    <t>LDL</t>
  </si>
  <si>
    <t>Cholesterol LDL direct</t>
  </si>
  <si>
    <t>BILIRUBIN UKUPNI</t>
  </si>
  <si>
    <t>Bilirubin (TOTAL)</t>
  </si>
  <si>
    <t>ALKALNA FOSFATAZA</t>
  </si>
  <si>
    <t>ALFA AMILAZA</t>
  </si>
  <si>
    <t>150ml</t>
  </si>
  <si>
    <t>MOKRAĆNA KISELINA</t>
  </si>
  <si>
    <t>Uric Acid</t>
  </si>
  <si>
    <t>ALBUMINI(U SERUMU I PUNKTATU)</t>
  </si>
  <si>
    <t>PROTEINI (U SERUMU I PUNKTATU)</t>
  </si>
  <si>
    <t>LDH(U SERUMU I PUNKTATU)</t>
  </si>
  <si>
    <t>KREATIN KINAZA(CK)</t>
  </si>
  <si>
    <t>KREATIN KINAZA MB(CK MB)</t>
  </si>
  <si>
    <t>Creatine Cinase - MB (CK-MB)</t>
  </si>
  <si>
    <t>FE U SERUMU</t>
  </si>
  <si>
    <t>Iron ferrozine</t>
  </si>
  <si>
    <t>GAMA GT</t>
  </si>
  <si>
    <t>Hemoglobin A1C-Direct</t>
  </si>
  <si>
    <t>60ml</t>
  </si>
  <si>
    <t>CK MB KONTROLNI SERUM</t>
  </si>
  <si>
    <t>1ml</t>
  </si>
  <si>
    <t>HDL/LDL KALIBRATOR</t>
  </si>
  <si>
    <t>KALIBRATOR SERUM(MULTIKALIBRATOR)</t>
  </si>
  <si>
    <t>25ml</t>
  </si>
  <si>
    <t>KONTROLNI SERUM,NIVO I (NORMAL.)</t>
  </si>
  <si>
    <t>CRP STANDARD</t>
  </si>
  <si>
    <t>HBA1C CONTROL NORMAL</t>
  </si>
  <si>
    <t xml:space="preserve"> 0,5ml</t>
  </si>
  <si>
    <t>HBA1C STANDARD</t>
  </si>
  <si>
    <t xml:space="preserve"> 2ml</t>
  </si>
  <si>
    <t>RASTVORI ZA ODRŽAVANJE APARATA</t>
  </si>
  <si>
    <t>CD80 detergent 2L</t>
  </si>
  <si>
    <t>2000ml</t>
  </si>
  <si>
    <t>Укупно за партију 159:</t>
  </si>
  <si>
    <t>Партија 162</t>
  </si>
  <si>
    <t>Reagensi za biohemijski analizator BTS-330 (BYOSISTEM)</t>
  </si>
  <si>
    <t>TIBC Ferozin</t>
  </si>
  <si>
    <t>Iron TIBC</t>
  </si>
  <si>
    <t>50 testova</t>
  </si>
  <si>
    <t>Kontrolni serum nivo II</t>
  </si>
  <si>
    <t>Укупно за партију 162:</t>
  </si>
  <si>
    <t>Партија 177</t>
  </si>
  <si>
    <t>Reagensi za biohemijski analizator SpaPlus (The Binding Site)</t>
  </si>
  <si>
    <t xml:space="preserve">ALBUMIN CSF SP APLUS KIT </t>
  </si>
  <si>
    <t>The Binding Site</t>
  </si>
  <si>
    <t>Albumin CSF SPAplus kit</t>
  </si>
  <si>
    <t>60 testova</t>
  </si>
  <si>
    <t xml:space="preserve">IGA LATEX CSF SP APLUS KIT </t>
  </si>
  <si>
    <t>IgA Latex CSF SPAplus kit</t>
  </si>
  <si>
    <t xml:space="preserve">IGA SPAPLUS KIT </t>
  </si>
  <si>
    <t>IgA SPAplus kit</t>
  </si>
  <si>
    <t xml:space="preserve">IGG CSF SPAPLUS KIT </t>
  </si>
  <si>
    <t>IgG CSF SPAplus kit</t>
  </si>
  <si>
    <t xml:space="preserve">IGG SPAPLUS KIT </t>
  </si>
  <si>
    <t>IgG SPAplus kit</t>
  </si>
  <si>
    <t xml:space="preserve">IGM SPAPLUS KIT </t>
  </si>
  <si>
    <t>IgM SPAplus kit</t>
  </si>
  <si>
    <t>IGM LATEX CSF SPAPLUS KIT</t>
  </si>
  <si>
    <t>IgM Latex CSF  SPAplus kit</t>
  </si>
  <si>
    <t xml:space="preserve">SPAPLUS ACID WASHING SOLUTION </t>
  </si>
  <si>
    <t>SPAplus Acid Washing solution</t>
  </si>
  <si>
    <t>SPAPLUS ALKALINE  WASHING SOLUTION</t>
  </si>
  <si>
    <t>SPAplus Alkaline washing solution</t>
  </si>
  <si>
    <t>SPAPLUS REAGENT  DILUENT  SOLUTION PACK</t>
  </si>
  <si>
    <t>SPAplus Sample Diluent Pack</t>
  </si>
  <si>
    <t>6x60 ml</t>
  </si>
  <si>
    <t>SPAPLUS WECKLY  WASH PROTOCOL AND BOTLES</t>
  </si>
  <si>
    <t>SPAplus Weekly Wash Protocol and Bottles</t>
  </si>
  <si>
    <t>6 bocica za po 130 aspiracija (pak 6/1)</t>
  </si>
  <si>
    <t>ALBUMIN SERUM SPAPLUS KIT</t>
  </si>
  <si>
    <t>Albumin Serum SPAplus kit</t>
  </si>
  <si>
    <t xml:space="preserve">kappa free light </t>
  </si>
  <si>
    <t>Human Kappa Free SPAplus Kit</t>
  </si>
  <si>
    <t>lambda free light</t>
  </si>
  <si>
    <t>Human Lambda Free SPAplus Kit</t>
  </si>
  <si>
    <t>SPA plus sample cups a 3 ml</t>
  </si>
  <si>
    <t>SPAplus Sample cups</t>
  </si>
  <si>
    <t>SPAplus Reaction Cuvettes</t>
  </si>
  <si>
    <t>SPAplus Reaction cuvettes</t>
  </si>
  <si>
    <t>60 komad</t>
  </si>
  <si>
    <t>Укупно за партију 177:</t>
  </si>
  <si>
    <t>Партија 180</t>
  </si>
  <si>
    <t>Reagensi za biohemijski analizatori  Mindray BS 240</t>
  </si>
  <si>
    <t xml:space="preserve"> Liofilizirani humani kontrolni serum za kontrolu kvaliteta različitih kvantitativnih testova za supstrate i elektrolite-normalni nivoi</t>
  </si>
  <si>
    <t>fl</t>
  </si>
  <si>
    <t>5 mL</t>
  </si>
  <si>
    <t xml:space="preserve">Liofilizirani humani kontrolni serum za kontrolu kvaliteta različitih kvantitativnih testova za supstrate i elektrolite, normalni nivoi 
</t>
  </si>
  <si>
    <t xml:space="preserve">Liofilizirani multiparametarski humani kalibracioni serum za supstrate, enzime i elektrolite -normalni nivoi. </t>
  </si>
  <si>
    <t>5mL</t>
  </si>
  <si>
    <t xml:space="preserve">Glukoza, metoda:glukoza oksidaza (GOD/ PAP) , </t>
  </si>
  <si>
    <t>200 mL</t>
  </si>
  <si>
    <t xml:space="preserve">Kreatinin, metoda: enzimski sa kreatininazom </t>
  </si>
  <si>
    <t>Creatinine Enzymatic</t>
  </si>
  <si>
    <t>80 mL</t>
  </si>
  <si>
    <t xml:space="preserve">AST, metoda: kinetička UV, Tris pufer, bez piridoksalfosfata, </t>
  </si>
  <si>
    <t xml:space="preserve">ALT, metoda: kinetička UV, Tris pufer, bez piridoksalfosfata, </t>
  </si>
  <si>
    <t xml:space="preserve">ALP, metoda: p-NPP, AMP pufer, </t>
  </si>
  <si>
    <t>Gama GT, (Gama glutamil transferaza), metoda: kinetička kolorimetrijska</t>
  </si>
  <si>
    <t xml:space="preserve">Albumin, metoda:bromkrezolzeleno, </t>
  </si>
  <si>
    <t>250 mL</t>
  </si>
  <si>
    <t xml:space="preserve">Proteini, metoda:biuret, </t>
  </si>
  <si>
    <t>2x250 mL</t>
  </si>
  <si>
    <t xml:space="preserve">Urea, metoda: ureaza/glutamat dehidrogenaza (GLDH), </t>
  </si>
  <si>
    <t xml:space="preserve">Fosfor, metoda: fosfomolibdat UV , </t>
  </si>
  <si>
    <t>170 mL</t>
  </si>
  <si>
    <t xml:space="preserve">Kalcijum, metoda: arsenazo </t>
  </si>
  <si>
    <t xml:space="preserve">Magnezijum, metoda: kalmagit, </t>
  </si>
  <si>
    <t>Magnesium</t>
  </si>
  <si>
    <t xml:space="preserve">Proteini u urinu i likvoru, metoda: pirogalol crveno, </t>
  </si>
  <si>
    <t xml:space="preserve">Trigliceridi, metoda: glicerol fosfat oksidaza/peroksidaza, </t>
  </si>
  <si>
    <t xml:space="preserve">Deterdžent CD 80 </t>
  </si>
  <si>
    <t>2 L</t>
  </si>
  <si>
    <t xml:space="preserve">Kontrola za urin fl á 10mL
Potrebno je da postoji mogućnost kontrole :
Proteini, metoda: pirogalol crveno
</t>
  </si>
  <si>
    <t>Укупно за партију 180:</t>
  </si>
  <si>
    <t>Партија 189</t>
  </si>
  <si>
    <t>Reagensi za biohemijski anlizator Diestro</t>
  </si>
  <si>
    <t>Diestro trilevel control</t>
  </si>
  <si>
    <t>Diestro js Medicina Electronica, Argentina</t>
  </si>
  <si>
    <t>3x15ml</t>
  </si>
  <si>
    <t>Elektroda Ca</t>
  </si>
  <si>
    <t>Calcium Electrode</t>
  </si>
  <si>
    <t>Elektroda Cl</t>
  </si>
  <si>
    <t>Chloride Electrode</t>
  </si>
  <si>
    <t>Elektroda K</t>
  </si>
  <si>
    <t>Potassium Electrode (K)</t>
  </si>
  <si>
    <t>Elektroda Li</t>
  </si>
  <si>
    <t>Lithium Electrode</t>
  </si>
  <si>
    <t>Elektroda Na</t>
  </si>
  <si>
    <t>Sodium Electrode (Na)</t>
  </si>
  <si>
    <t>Elektroda Referentna</t>
  </si>
  <si>
    <t>Reference Electrode</t>
  </si>
  <si>
    <t>Fill port cliner</t>
  </si>
  <si>
    <t>Fill port cleaner</t>
  </si>
  <si>
    <t>ISE Calibrating Pack</t>
  </si>
  <si>
    <t>Kondicioner za Na+ elektrodu</t>
  </si>
  <si>
    <t>Укупно за партију 189:</t>
  </si>
  <si>
    <t>Партија 197</t>
  </si>
  <si>
    <t>Reagensi za POCT  anlizator  EUROLYSER SMART 546  (Eurolyser Diagnostica)</t>
  </si>
  <si>
    <t>CRP set</t>
  </si>
  <si>
    <t>eurolyser Diagnostica GmbH</t>
  </si>
  <si>
    <t>CRP test kit sa integrisanom kapilarom</t>
  </si>
  <si>
    <t>32 testova</t>
  </si>
  <si>
    <t>Укупно за партију 197:</t>
  </si>
  <si>
    <t>Партија 203</t>
  </si>
  <si>
    <t>Reagensi za spektrofotometar</t>
  </si>
  <si>
    <t xml:space="preserve">5-HYDROXYINDOLEACETIC ACID (5-HIAA) BioSystems </t>
  </si>
  <si>
    <t>5-HYDROXYINDOLEACETIC ACID</t>
  </si>
  <si>
    <t>40 testova</t>
  </si>
  <si>
    <t xml:space="preserve">VANILMANDELIC ACID (VMA) BioSystems </t>
  </si>
  <si>
    <t>Vanilmandelic Acid</t>
  </si>
  <si>
    <t>20 testova</t>
  </si>
  <si>
    <t xml:space="preserve">CONTROL URINE  BioSystems </t>
  </si>
  <si>
    <t>Control Urine</t>
  </si>
  <si>
    <t>1x 20 ml</t>
  </si>
  <si>
    <t xml:space="preserve">Lactat PAP reagens </t>
  </si>
  <si>
    <t>Lactate</t>
  </si>
  <si>
    <t>1x50  ml</t>
  </si>
  <si>
    <t>Kontrola za laktate</t>
  </si>
  <si>
    <t xml:space="preserve">Proteini u urinu/likvoru </t>
  </si>
  <si>
    <t xml:space="preserve"> 200ml</t>
  </si>
  <si>
    <t xml:space="preserve">Kalibrator za proteine u urinu/likvoru </t>
  </si>
  <si>
    <t xml:space="preserve"> 1x5ml</t>
  </si>
  <si>
    <t xml:space="preserve">Kontrola za proteine u urinu/likvoru </t>
  </si>
  <si>
    <t xml:space="preserve">Glukoza PAP </t>
  </si>
  <si>
    <t>Urea UV ml</t>
  </si>
  <si>
    <t xml:space="preserve">CK  </t>
  </si>
  <si>
    <t xml:space="preserve">CKMB  </t>
  </si>
  <si>
    <t xml:space="preserve">Amilaza  </t>
  </si>
  <si>
    <t xml:space="preserve">Kreatinin </t>
  </si>
  <si>
    <t xml:space="preserve">Bilirubin </t>
  </si>
  <si>
    <t xml:space="preserve">Kalibrator za Lactat PAP </t>
  </si>
  <si>
    <t>1x5ml</t>
  </si>
  <si>
    <t>Укупно за партију 203:</t>
  </si>
  <si>
    <t>УКУПНА ВРЕДНОСТ СА ПДВ-ом</t>
  </si>
  <si>
    <t>RGN200091</t>
  </si>
  <si>
    <t>RGN200092</t>
  </si>
  <si>
    <t>RGN200093</t>
  </si>
  <si>
    <t>RGN200094</t>
  </si>
  <si>
    <t>RGN200095</t>
  </si>
  <si>
    <t>RGN200096</t>
  </si>
  <si>
    <t>RGN200097</t>
  </si>
  <si>
    <t>RGN200098</t>
  </si>
  <si>
    <t>RGN200099</t>
  </si>
  <si>
    <t>RGN200100</t>
  </si>
  <si>
    <t>RGN200101</t>
  </si>
  <si>
    <t>RGN200102</t>
  </si>
  <si>
    <t>RGN200103</t>
  </si>
  <si>
    <t>RGN200104</t>
  </si>
  <si>
    <t>RGN200105</t>
  </si>
  <si>
    <t>RGN200106</t>
  </si>
  <si>
    <t>RGN200107</t>
  </si>
  <si>
    <t>RGN200108</t>
  </si>
  <si>
    <t>RGN200109</t>
  </si>
  <si>
    <t>RGN200110</t>
  </si>
  <si>
    <t>RGN200111</t>
  </si>
  <si>
    <t>RGN200112</t>
  </si>
  <si>
    <t>RGN200113</t>
  </si>
  <si>
    <t>RGN200114</t>
  </si>
  <si>
    <t>RGN200115</t>
  </si>
  <si>
    <t>RGN200116</t>
  </si>
  <si>
    <t>RGN200117</t>
  </si>
  <si>
    <t>RGN200118</t>
  </si>
  <si>
    <t>RGN200119</t>
  </si>
  <si>
    <t>RGN200120</t>
  </si>
  <si>
    <t>RGN200121</t>
  </si>
  <si>
    <t>RGN200122</t>
  </si>
  <si>
    <t>RGN200123</t>
  </si>
  <si>
    <t>RGN200124</t>
  </si>
  <si>
    <t>RGN200125</t>
  </si>
  <si>
    <t>RGN200126</t>
  </si>
  <si>
    <t>RGN200127</t>
  </si>
  <si>
    <t>RGN200128</t>
  </si>
  <si>
    <t>RGN200129</t>
  </si>
  <si>
    <t>RGN200130</t>
  </si>
  <si>
    <t>RGN200131</t>
  </si>
  <si>
    <t>RGN200132</t>
  </si>
  <si>
    <t>RGN200133</t>
  </si>
  <si>
    <t>RGN200134</t>
  </si>
  <si>
    <t>RGN200135</t>
  </si>
  <si>
    <t>RGN200136</t>
  </si>
  <si>
    <t>RGN200137</t>
  </si>
  <si>
    <t>RGN200138</t>
  </si>
  <si>
    <t>RGN200139</t>
  </si>
  <si>
    <t>RGN200476</t>
  </si>
  <si>
    <t>RGN200477</t>
  </si>
  <si>
    <t>RGN200478</t>
  </si>
  <si>
    <t>RGN200479</t>
  </si>
  <si>
    <t>RGN200480</t>
  </si>
  <si>
    <t>RGN200481</t>
  </si>
  <si>
    <t>RGN200482</t>
  </si>
  <si>
    <t>RGN200483</t>
  </si>
  <si>
    <t>RGN200484</t>
  </si>
  <si>
    <t>RGN200485</t>
  </si>
  <si>
    <t>RGN200486</t>
  </si>
  <si>
    <t>RGN200487</t>
  </si>
  <si>
    <t>RGN200745</t>
  </si>
  <si>
    <t>RGN200746</t>
  </si>
  <si>
    <t>RGN200747</t>
  </si>
  <si>
    <t>RGN200748</t>
  </si>
  <si>
    <t>RGN200749</t>
  </si>
  <si>
    <t>RGN200750</t>
  </si>
  <si>
    <t>RGN202354</t>
  </si>
  <si>
    <t>RGN202355</t>
  </si>
  <si>
    <t>RGN203050</t>
  </si>
  <si>
    <t>RGN203051</t>
  </si>
  <si>
    <t>RGN203052</t>
  </si>
  <si>
    <t>RGN203053</t>
  </si>
  <si>
    <t>RGN203054</t>
  </si>
  <si>
    <t>RGN203109</t>
  </si>
  <si>
    <t>RGN203110</t>
  </si>
  <si>
    <t>RGN203111</t>
  </si>
  <si>
    <t>RGN203112</t>
  </si>
  <si>
    <t>RGN203113</t>
  </si>
  <si>
    <t>RGN203114</t>
  </si>
  <si>
    <t>RGN203115</t>
  </si>
  <si>
    <t>RGN203116</t>
  </si>
  <si>
    <t>RGN203117</t>
  </si>
  <si>
    <t>RGN203118</t>
  </si>
  <si>
    <t>RGN203119</t>
  </si>
  <si>
    <t>RGN203120</t>
  </si>
  <si>
    <t>RGN203121</t>
  </si>
  <si>
    <t>RGN203122</t>
  </si>
  <si>
    <t>RGN203199</t>
  </si>
  <si>
    <t>RGN203287</t>
  </si>
  <si>
    <t>RGN203288</t>
  </si>
  <si>
    <t>RGN203289</t>
  </si>
  <si>
    <t>RGN203290</t>
  </si>
  <si>
    <t>RGN203291</t>
  </si>
  <si>
    <t>RGN203292</t>
  </si>
  <si>
    <t>RGN203293</t>
  </si>
  <si>
    <t>RGN203294</t>
  </si>
  <si>
    <t>RGN203295</t>
  </si>
  <si>
    <t>RGN203296</t>
  </si>
  <si>
    <t>RGN203297</t>
  </si>
  <si>
    <t>RGN203298</t>
  </si>
  <si>
    <t>RGN203299</t>
  </si>
  <si>
    <t>RGN203300</t>
  </si>
  <si>
    <t>RGN203301</t>
  </si>
  <si>
    <t>RGN203302</t>
  </si>
  <si>
    <t>RGN203303</t>
  </si>
  <si>
    <t>RGN203304</t>
  </si>
  <si>
    <t>RGN203305</t>
  </si>
  <si>
    <t>RGN203306</t>
  </si>
  <si>
    <t>RGN203307</t>
  </si>
  <si>
    <t>RGN203308</t>
  </si>
  <si>
    <t>RGN203563</t>
  </si>
  <si>
    <t>RGN203564</t>
  </si>
  <si>
    <t>RGN203565</t>
  </si>
  <si>
    <t>RGN203566</t>
  </si>
  <si>
    <t>RGN203567</t>
  </si>
  <si>
    <t>RGN203568</t>
  </si>
  <si>
    <t>RGN203569</t>
  </si>
  <si>
    <t>RGN203570</t>
  </si>
  <si>
    <t>RGN203571</t>
  </si>
  <si>
    <t>RGN203572</t>
  </si>
  <si>
    <t>RGN203573</t>
  </si>
  <si>
    <t>RGN203574</t>
  </si>
  <si>
    <t>RGN203575</t>
  </si>
  <si>
    <t>RGN203576</t>
  </si>
  <si>
    <t>RGN203577</t>
  </si>
  <si>
    <t>RGN203578</t>
  </si>
  <si>
    <t>RGN203579</t>
  </si>
  <si>
    <t>RGN203580</t>
  </si>
  <si>
    <t>RGN203581</t>
  </si>
  <si>
    <t>RGN203582</t>
  </si>
  <si>
    <t>RGN203583</t>
  </si>
  <si>
    <t>RGN203584</t>
  </si>
  <si>
    <t>RGN203585</t>
  </si>
  <si>
    <t>RGN203586</t>
  </si>
  <si>
    <t>RGN203587</t>
  </si>
  <si>
    <t>RGN203588</t>
  </si>
  <si>
    <t>RGN203589</t>
  </si>
  <si>
    <t>RGN203590</t>
  </si>
  <si>
    <t>RGN203591</t>
  </si>
  <si>
    <t>RGN203592</t>
  </si>
  <si>
    <t>RGN203593</t>
  </si>
  <si>
    <t>RGN203594</t>
  </si>
  <si>
    <t>RGN203595</t>
  </si>
  <si>
    <t>RGN203596</t>
  </si>
  <si>
    <t>RGN203597</t>
  </si>
  <si>
    <t>RGN203598</t>
  </si>
  <si>
    <t>RGN203599</t>
  </si>
  <si>
    <t>RGN203600</t>
  </si>
  <si>
    <t>RGN203601</t>
  </si>
  <si>
    <t>RGN203602</t>
  </si>
  <si>
    <t>RGN203949</t>
  </si>
  <si>
    <t>RGN203950</t>
  </si>
  <si>
    <t>RGN203951</t>
  </si>
  <si>
    <t>RGN203952</t>
  </si>
  <si>
    <t>RGN203953</t>
  </si>
  <si>
    <t>RGN203954</t>
  </si>
  <si>
    <t>RGN203955</t>
  </si>
  <si>
    <t>RGN203956</t>
  </si>
  <si>
    <t>RGN203957</t>
  </si>
  <si>
    <t>RGN203958</t>
  </si>
  <si>
    <t>RGN203959</t>
  </si>
  <si>
    <t>RGN203960</t>
  </si>
  <si>
    <t>RGN203961</t>
  </si>
  <si>
    <t>RGN203962</t>
  </si>
  <si>
    <t>RGN203963</t>
  </si>
  <si>
    <t>RGN203964</t>
  </si>
  <si>
    <t>RGN203965</t>
  </si>
  <si>
    <t>RGN203966</t>
  </si>
  <si>
    <t>RGN203967</t>
  </si>
  <si>
    <t>RGN203968</t>
  </si>
  <si>
    <t>RGN203969</t>
  </si>
  <si>
    <t>RGN203970</t>
  </si>
  <si>
    <t>RGN203971</t>
  </si>
  <si>
    <t>RGN203972</t>
  </si>
  <si>
    <t>RGN203973</t>
  </si>
  <si>
    <t>RGN203974</t>
  </si>
  <si>
    <t>RGN203975</t>
  </si>
  <si>
    <t>RGN203976</t>
  </si>
  <si>
    <t>RGN203977</t>
  </si>
  <si>
    <t>RGN203978</t>
  </si>
  <si>
    <t>RGN203979</t>
  </si>
  <si>
    <t>RGN203980</t>
  </si>
  <si>
    <t>RGN203981</t>
  </si>
  <si>
    <t>RGN203982</t>
  </si>
  <si>
    <t>RGN203983</t>
  </si>
  <si>
    <t>RGN203984</t>
  </si>
  <si>
    <t>RGN203985</t>
  </si>
  <si>
    <t>RGN203986</t>
  </si>
  <si>
    <t>RGN203987</t>
  </si>
  <si>
    <t>RGN203988</t>
  </si>
  <si>
    <t>RGN203989</t>
  </si>
  <si>
    <t>RGN203990</t>
  </si>
  <si>
    <t>RGN203991</t>
  </si>
  <si>
    <t>RGN203992</t>
  </si>
  <si>
    <t>RGN203993</t>
  </si>
  <si>
    <t>RGN203994</t>
  </si>
  <si>
    <t>RGN203995</t>
  </si>
  <si>
    <t>RGN203996</t>
  </si>
  <si>
    <t>RGN203997</t>
  </si>
  <si>
    <t>RGN203998</t>
  </si>
  <si>
    <t>RGN203999</t>
  </si>
  <si>
    <t>RGN204000</t>
  </si>
  <si>
    <t>RGN204001</t>
  </si>
  <si>
    <t>RGN204002</t>
  </si>
  <si>
    <t>RGN204003</t>
  </si>
  <si>
    <t>RGN204004</t>
  </si>
  <si>
    <t>RGN204005</t>
  </si>
  <si>
    <t>RGN204006</t>
  </si>
  <si>
    <t>RGN204007</t>
  </si>
  <si>
    <t>RGN204008</t>
  </si>
  <si>
    <t>RGN204009</t>
  </si>
  <si>
    <t>RGN204010</t>
  </si>
  <si>
    <t>RGN204011</t>
  </si>
  <si>
    <t>RGN204012</t>
  </si>
  <si>
    <t>RGN204024</t>
  </si>
  <si>
    <t>RGN204025</t>
  </si>
  <si>
    <t>RGN204026</t>
  </si>
  <si>
    <t>RGN204027</t>
  </si>
  <si>
    <t>RGN204028</t>
  </si>
  <si>
    <t>RGN204029</t>
  </si>
  <si>
    <t>RGN204030</t>
  </si>
  <si>
    <t>RGN204031</t>
  </si>
  <si>
    <t>RGN204032</t>
  </si>
  <si>
    <t>RGN204033</t>
  </si>
  <si>
    <t>RGN204034</t>
  </si>
  <si>
    <t>RGN204035</t>
  </si>
  <si>
    <t>RGN204036</t>
  </si>
  <si>
    <t>RGN204037</t>
  </si>
  <si>
    <t>RGN204038</t>
  </si>
  <si>
    <t>RGN204039</t>
  </si>
  <si>
    <t>RGN204040</t>
  </si>
  <si>
    <t>RGN204041</t>
  </si>
  <si>
    <t>RGN204042</t>
  </si>
  <si>
    <t>RGN204043</t>
  </si>
  <si>
    <t>RGN204044</t>
  </si>
  <si>
    <t>RGN204045</t>
  </si>
  <si>
    <t>RGN204046</t>
  </si>
  <si>
    <t>RGN204047</t>
  </si>
  <si>
    <t>RGN204048</t>
  </si>
  <si>
    <t>RGN204049</t>
  </si>
  <si>
    <t>RGN204050</t>
  </si>
  <si>
    <t>RGN204051</t>
  </si>
  <si>
    <t>RGN204052</t>
  </si>
  <si>
    <t>RGN204053</t>
  </si>
  <si>
    <t>RGN204140</t>
  </si>
  <si>
    <t>RGN204141</t>
  </si>
  <si>
    <t>RGN204547</t>
  </si>
  <si>
    <t>RGN204548</t>
  </si>
  <si>
    <t>RGN204549</t>
  </si>
  <si>
    <t>RGN204550</t>
  </si>
  <si>
    <t>RGN204551</t>
  </si>
  <si>
    <t>RGN204552</t>
  </si>
  <si>
    <t>RGN204553</t>
  </si>
  <si>
    <t>RGN204554</t>
  </si>
  <si>
    <t>RGN204555</t>
  </si>
  <si>
    <t>RGN204556</t>
  </si>
  <si>
    <t>RGN204557</t>
  </si>
  <si>
    <t>RGN204558</t>
  </si>
  <si>
    <t>RGN204559</t>
  </si>
  <si>
    <t>RGN204560</t>
  </si>
  <si>
    <t>RGN204561</t>
  </si>
  <si>
    <t>RGN204562</t>
  </si>
  <si>
    <t>RGN204615</t>
  </si>
  <si>
    <t>RGN204616</t>
  </si>
  <si>
    <t>RGN204617</t>
  </si>
  <si>
    <t>RGN204618</t>
  </si>
  <si>
    <t>RGN204619</t>
  </si>
  <si>
    <t>RGN204620</t>
  </si>
  <si>
    <t>RGN204621</t>
  </si>
  <si>
    <t>RGN204622</t>
  </si>
  <si>
    <t>RGN204623</t>
  </si>
  <si>
    <t>RGN204624</t>
  </si>
  <si>
    <t>RGN204625</t>
  </si>
  <si>
    <t>RGN204626</t>
  </si>
  <si>
    <t>RGN204627</t>
  </si>
  <si>
    <t>RGN204628</t>
  </si>
  <si>
    <t>RGN204629</t>
  </si>
  <si>
    <t>RGN204630</t>
  </si>
  <si>
    <t>RGN204631</t>
  </si>
  <si>
    <t>RGN204632</t>
  </si>
  <si>
    <t>RGN204633</t>
  </si>
  <si>
    <t>RGN204634</t>
  </si>
  <si>
    <t>RGN205173</t>
  </si>
  <si>
    <t>RGN205174</t>
  </si>
  <si>
    <t>RGN205175</t>
  </si>
  <si>
    <t>RGN205176</t>
  </si>
  <si>
    <t>RGN205177</t>
  </si>
  <si>
    <t>RGN205178</t>
  </si>
  <si>
    <t>RGN205179</t>
  </si>
  <si>
    <t>RGN205180</t>
  </si>
  <si>
    <t>RGN205181</t>
  </si>
  <si>
    <t>RGN205182</t>
  </si>
  <si>
    <t>RGN205211</t>
  </si>
  <si>
    <t>RGN205236</t>
  </si>
  <si>
    <t>RGN205237</t>
  </si>
  <si>
    <t>RGN205238</t>
  </si>
  <si>
    <t>RGN205239</t>
  </si>
  <si>
    <t>RGN205240</t>
  </si>
  <si>
    <t>RGN205241</t>
  </si>
  <si>
    <t>RGN205242</t>
  </si>
  <si>
    <t>RGN205243</t>
  </si>
  <si>
    <t>RGN205244</t>
  </si>
  <si>
    <t>RGN205245</t>
  </si>
  <si>
    <t>RGN205246</t>
  </si>
  <si>
    <t>RGN205247</t>
  </si>
  <si>
    <t>RGN205248</t>
  </si>
  <si>
    <t>RGN205249</t>
  </si>
  <si>
    <t>RGN205250</t>
  </si>
  <si>
    <t>RGN205251</t>
  </si>
  <si>
    <t>RGN205252</t>
  </si>
  <si>
    <t>RGN205253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</si>
</sst>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  <numFmt numFmtId="187" formatCode="_-* #,##0.00_-;\-* #,##0.00_-;_-* &quot;-&quot;??_-;_-@_-"/>
  </numFmts>
  <fonts count="6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8"/>
      <color indexed="8"/>
      <name val="Verdana CE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8"/>
      <color theme="1"/>
      <name val="Verdana CE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  <font>
      <b/>
      <sz val="9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7" fillId="19" borderId="0" applyNumberFormat="0" applyBorder="0" applyAlignment="0" applyProtection="0"/>
    <xf numFmtId="0" fontId="0" fillId="20" borderId="0" applyNumberFormat="0" applyBorder="0" applyAlignment="0" applyProtection="0"/>
    <xf numFmtId="0" fontId="7" fillId="9" borderId="0" applyNumberFormat="0" applyBorder="0" applyAlignment="0" applyProtection="0"/>
    <xf numFmtId="0" fontId="0" fillId="21" borderId="0" applyNumberFormat="0" applyBorder="0" applyAlignment="0" applyProtection="0"/>
    <xf numFmtId="0" fontId="7" fillId="15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46" fillId="24" borderId="0" applyNumberFormat="0" applyBorder="0" applyAlignment="0" applyProtection="0"/>
    <xf numFmtId="0" fontId="8" fillId="25" borderId="0" applyNumberFormat="0" applyBorder="0" applyAlignment="0" applyProtection="0"/>
    <xf numFmtId="0" fontId="46" fillId="26" borderId="0" applyNumberFormat="0" applyBorder="0" applyAlignment="0" applyProtection="0"/>
    <xf numFmtId="0" fontId="8" fillId="17" borderId="0" applyNumberFormat="0" applyBorder="0" applyAlignment="0" applyProtection="0"/>
    <xf numFmtId="0" fontId="46" fillId="27" borderId="0" applyNumberFormat="0" applyBorder="0" applyAlignment="0" applyProtection="0"/>
    <xf numFmtId="0" fontId="8" fillId="19" borderId="0" applyNumberFormat="0" applyBorder="0" applyAlignment="0" applyProtection="0"/>
    <xf numFmtId="0" fontId="46" fillId="28" borderId="0" applyNumberFormat="0" applyBorder="0" applyAlignment="0" applyProtection="0"/>
    <xf numFmtId="0" fontId="8" fillId="29" borderId="0" applyNumberFormat="0" applyBorder="0" applyAlignment="0" applyProtection="0"/>
    <xf numFmtId="0" fontId="46" fillId="30" borderId="0" applyNumberFormat="0" applyBorder="0" applyAlignment="0" applyProtection="0"/>
    <xf numFmtId="0" fontId="8" fillId="31" borderId="0" applyNumberFormat="0" applyBorder="0" applyAlignment="0" applyProtection="0"/>
    <xf numFmtId="0" fontId="46" fillId="32" borderId="0" applyNumberFormat="0" applyBorder="0" applyAlignment="0" applyProtection="0"/>
    <xf numFmtId="0" fontId="8" fillId="33" borderId="0" applyNumberFormat="0" applyBorder="0" applyAlignment="0" applyProtection="0"/>
    <xf numFmtId="0" fontId="46" fillId="34" borderId="0" applyNumberFormat="0" applyBorder="0" applyAlignment="0" applyProtection="0"/>
    <xf numFmtId="0" fontId="8" fillId="35" borderId="0" applyNumberFormat="0" applyBorder="0" applyAlignment="0" applyProtection="0"/>
    <xf numFmtId="0" fontId="46" fillId="36" borderId="0" applyNumberFormat="0" applyBorder="0" applyAlignment="0" applyProtection="0"/>
    <xf numFmtId="0" fontId="8" fillId="37" borderId="0" applyNumberFormat="0" applyBorder="0" applyAlignment="0" applyProtection="0"/>
    <xf numFmtId="0" fontId="46" fillId="38" borderId="0" applyNumberFormat="0" applyBorder="0" applyAlignment="0" applyProtection="0"/>
    <xf numFmtId="0" fontId="8" fillId="39" borderId="0" applyNumberFormat="0" applyBorder="0" applyAlignment="0" applyProtection="0"/>
    <xf numFmtId="0" fontId="46" fillId="40" borderId="0" applyNumberFormat="0" applyBorder="0" applyAlignment="0" applyProtection="0"/>
    <xf numFmtId="0" fontId="8" fillId="29" borderId="0" applyNumberFormat="0" applyBorder="0" applyAlignment="0" applyProtection="0"/>
    <xf numFmtId="0" fontId="46" fillId="41" borderId="0" applyNumberFormat="0" applyBorder="0" applyAlignment="0" applyProtection="0"/>
    <xf numFmtId="0" fontId="8" fillId="31" borderId="0" applyNumberFormat="0" applyBorder="0" applyAlignment="0" applyProtection="0"/>
    <xf numFmtId="0" fontId="46" fillId="42" borderId="0" applyNumberFormat="0" applyBorder="0" applyAlignment="0" applyProtection="0"/>
    <xf numFmtId="0" fontId="8" fillId="43" borderId="0" applyNumberFormat="0" applyBorder="0" applyAlignment="0" applyProtection="0"/>
    <xf numFmtId="0" fontId="47" fillId="44" borderId="0" applyNumberFormat="0" applyBorder="0" applyAlignment="0" applyProtection="0"/>
    <xf numFmtId="0" fontId="9" fillId="5" borderId="0" applyNumberFormat="0" applyBorder="0" applyAlignment="0" applyProtection="0"/>
    <xf numFmtId="0" fontId="48" fillId="45" borderId="1" applyNumberFormat="0" applyAlignment="0" applyProtection="0"/>
    <xf numFmtId="0" fontId="10" fillId="46" borderId="2" applyNumberFormat="0" applyAlignment="0" applyProtection="0"/>
    <xf numFmtId="0" fontId="49" fillId="47" borderId="3" applyNumberFormat="0" applyAlignment="0" applyProtection="0"/>
    <xf numFmtId="0" fontId="11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7" fontId="5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>
      <alignment/>
      <protection/>
    </xf>
    <xf numFmtId="0" fontId="7" fillId="0" borderId="0">
      <alignment/>
      <protection/>
    </xf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49" borderId="0" applyNumberFormat="0" applyBorder="0" applyAlignment="0" applyProtection="0"/>
    <xf numFmtId="0" fontId="13" fillId="7" borderId="0" applyNumberFormat="0" applyBorder="0" applyAlignment="0" applyProtection="0"/>
    <xf numFmtId="0" fontId="53" fillId="0" borderId="5" applyNumberFormat="0" applyFill="0" applyAlignment="0" applyProtection="0"/>
    <xf numFmtId="0" fontId="14" fillId="0" borderId="6" applyNumberFormat="0" applyFill="0" applyAlignment="0" applyProtection="0"/>
    <xf numFmtId="0" fontId="54" fillId="0" borderId="7" applyNumberFormat="0" applyFill="0" applyAlignment="0" applyProtection="0"/>
    <xf numFmtId="0" fontId="15" fillId="0" borderId="8" applyNumberFormat="0" applyFill="0" applyAlignment="0" applyProtection="0"/>
    <xf numFmtId="0" fontId="55" fillId="0" borderId="9" applyNumberFormat="0" applyFill="0" applyAlignment="0" applyProtection="0"/>
    <xf numFmtId="0" fontId="16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50" borderId="1" applyNumberFormat="0" applyAlignment="0" applyProtection="0"/>
    <xf numFmtId="0" fontId="17" fillId="13" borderId="2" applyNumberFormat="0" applyAlignment="0" applyProtection="0"/>
    <xf numFmtId="0" fontId="57" fillId="0" borderId="11" applyNumberFormat="0" applyFill="0" applyAlignment="0" applyProtection="0"/>
    <xf numFmtId="0" fontId="18" fillId="0" borderId="12" applyNumberFormat="0" applyFill="0" applyAlignment="0" applyProtection="0"/>
    <xf numFmtId="0" fontId="58" fillId="51" borderId="0" applyNumberFormat="0" applyBorder="0" applyAlignment="0" applyProtection="0"/>
    <xf numFmtId="0" fontId="19" fillId="52" borderId="0" applyNumberFormat="0" applyBorder="0" applyAlignment="0" applyProtection="0"/>
    <xf numFmtId="0" fontId="5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 applyNumberFormat="0" applyFill="0" applyBorder="0" applyProtection="0">
      <alignment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60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0" borderId="17" applyNumberFormat="0" applyFill="0" applyAlignment="0" applyProtection="0"/>
    <xf numFmtId="0" fontId="21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0" borderId="0">
      <alignment/>
      <protection/>
    </xf>
  </cellStyleXfs>
  <cellXfs count="114">
    <xf numFmtId="0" fontId="0" fillId="0" borderId="0" xfId="0" applyAlignment="1">
      <alignment/>
    </xf>
    <xf numFmtId="0" fontId="0" fillId="0" borderId="0" xfId="106" applyAlignment="1">
      <alignment vertical="center"/>
      <protection/>
    </xf>
    <xf numFmtId="0" fontId="62" fillId="0" borderId="0" xfId="106" applyFont="1" applyAlignment="1">
      <alignment vertical="center"/>
      <protection/>
    </xf>
    <xf numFmtId="0" fontId="0" fillId="0" borderId="0" xfId="106">
      <alignment/>
      <protection/>
    </xf>
    <xf numFmtId="0" fontId="3" fillId="55" borderId="19" xfId="106" applyFont="1" applyFill="1" applyBorder="1" applyAlignment="1">
      <alignment horizontal="center" vertical="center" wrapText="1"/>
      <protection/>
    </xf>
    <xf numFmtId="4" fontId="64" fillId="0" borderId="19" xfId="106" applyNumberFormat="1" applyFont="1" applyFill="1" applyBorder="1" applyAlignment="1">
      <alignment horizontal="center" vertical="center" wrapText="1"/>
      <protection/>
    </xf>
    <xf numFmtId="0" fontId="4" fillId="55" borderId="20" xfId="106" applyFont="1" applyFill="1" applyBorder="1" applyAlignment="1">
      <alignment horizontal="center" vertical="center" wrapText="1"/>
      <protection/>
    </xf>
    <xf numFmtId="0" fontId="4" fillId="55" borderId="21" xfId="106" applyFont="1" applyFill="1" applyBorder="1" applyAlignment="1">
      <alignment horizontal="center" vertical="center" wrapText="1"/>
      <protection/>
    </xf>
    <xf numFmtId="0" fontId="4" fillId="55" borderId="22" xfId="106" applyFont="1" applyFill="1" applyBorder="1" applyAlignment="1">
      <alignment horizontal="center" vertical="center" wrapText="1"/>
      <protection/>
    </xf>
    <xf numFmtId="0" fontId="65" fillId="0" borderId="0" xfId="106" applyFont="1" applyAlignment="1">
      <alignment wrapText="1"/>
      <protection/>
    </xf>
    <xf numFmtId="0" fontId="66" fillId="0" borderId="0" xfId="106" applyFont="1" applyAlignment="1">
      <alignment wrapText="1"/>
      <protection/>
    </xf>
    <xf numFmtId="4" fontId="62" fillId="0" borderId="20" xfId="106" applyNumberFormat="1" applyFont="1" applyBorder="1" applyAlignment="1">
      <alignment vertical="center" wrapText="1"/>
      <protection/>
    </xf>
    <xf numFmtId="4" fontId="62" fillId="0" borderId="22" xfId="106" applyNumberFormat="1" applyFont="1" applyBorder="1" applyAlignment="1">
      <alignment vertical="center" wrapText="1"/>
      <protection/>
    </xf>
    <xf numFmtId="0" fontId="66" fillId="0" borderId="19" xfId="106" applyFont="1" applyBorder="1" applyAlignment="1">
      <alignment horizontal="center" vertical="center" wrapText="1"/>
      <protection/>
    </xf>
    <xf numFmtId="3" fontId="62" fillId="0" borderId="23" xfId="106" applyNumberFormat="1" applyFont="1" applyBorder="1" applyAlignment="1">
      <alignment vertical="center" wrapText="1"/>
      <protection/>
    </xf>
    <xf numFmtId="3" fontId="62" fillId="0" borderId="24" xfId="106" applyNumberFormat="1" applyFont="1" applyBorder="1" applyAlignment="1">
      <alignment vertical="center" wrapText="1"/>
      <protection/>
    </xf>
    <xf numFmtId="0" fontId="0" fillId="0" borderId="0" xfId="106" applyAlignment="1">
      <alignment wrapText="1"/>
      <protection/>
    </xf>
    <xf numFmtId="0" fontId="5" fillId="55" borderId="19" xfId="106" applyFont="1" applyFill="1" applyBorder="1" applyAlignment="1">
      <alignment horizontal="center" vertical="center" wrapText="1"/>
      <protection/>
    </xf>
    <xf numFmtId="3" fontId="62" fillId="0" borderId="19" xfId="106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0" xfId="106" applyFont="1" applyAlignment="1">
      <alignment vertical="center"/>
      <protection/>
    </xf>
    <xf numFmtId="0" fontId="0" fillId="56" borderId="0" xfId="0" applyFill="1" applyAlignment="1">
      <alignment/>
    </xf>
    <xf numFmtId="1" fontId="0" fillId="56" borderId="0" xfId="0" applyNumberFormat="1" applyFill="1" applyAlignment="1">
      <alignment/>
    </xf>
    <xf numFmtId="4" fontId="24" fillId="56" borderId="19" xfId="0" applyNumberFormat="1" applyFont="1" applyFill="1" applyBorder="1" applyAlignment="1">
      <alignment horizontal="center" vertical="center" wrapText="1"/>
    </xf>
    <xf numFmtId="9" fontId="24" fillId="56" borderId="19" xfId="0" applyNumberFormat="1" applyFont="1" applyFill="1" applyBorder="1" applyAlignment="1">
      <alignment horizontal="center" vertical="center" wrapText="1"/>
    </xf>
    <xf numFmtId="1" fontId="24" fillId="56" borderId="19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left" vertical="center"/>
    </xf>
    <xf numFmtId="4" fontId="0" fillId="0" borderId="19" xfId="0" applyNumberFormat="1" applyFont="1" applyBorder="1" applyAlignment="1">
      <alignment horizontal="center" vertical="center"/>
    </xf>
    <xf numFmtId="4" fontId="65" fillId="0" borderId="19" xfId="0" applyNumberFormat="1" applyFont="1" applyBorder="1" applyAlignment="1">
      <alignment/>
    </xf>
    <xf numFmtId="3" fontId="24" fillId="0" borderId="19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57" borderId="19" xfId="0" applyFont="1" applyFill="1" applyBorder="1" applyAlignment="1">
      <alignment horizontal="center" vertical="center"/>
    </xf>
    <xf numFmtId="0" fontId="24" fillId="57" borderId="19" xfId="0" applyFont="1" applyFill="1" applyBorder="1" applyAlignment="1">
      <alignment horizontal="center" vertical="center" wrapText="1"/>
    </xf>
    <xf numFmtId="3" fontId="24" fillId="0" borderId="25" xfId="0" applyNumberFormat="1" applyFont="1" applyFill="1" applyBorder="1" applyAlignment="1">
      <alignment horizontal="center" vertical="center" wrapText="1"/>
    </xf>
    <xf numFmtId="4" fontId="24" fillId="57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26" fillId="0" borderId="19" xfId="117" applyFont="1" applyFill="1" applyBorder="1" applyAlignment="1">
      <alignment horizontal="left" wrapText="1"/>
      <protection/>
    </xf>
    <xf numFmtId="0" fontId="0" fillId="0" borderId="25" xfId="0" applyFont="1" applyFill="1" applyBorder="1" applyAlignment="1">
      <alignment horizontal="center" vertical="center"/>
    </xf>
    <xf numFmtId="0" fontId="26" fillId="0" borderId="19" xfId="118" applyFont="1" applyFill="1" applyBorder="1" applyAlignment="1">
      <alignment horizontal="left" wrapText="1"/>
      <protection/>
    </xf>
    <xf numFmtId="0" fontId="27" fillId="0" borderId="19" xfId="118" applyFont="1" applyFill="1" applyBorder="1" applyAlignment="1">
      <alignment horizontal="left" wrapText="1"/>
      <protection/>
    </xf>
    <xf numFmtId="0" fontId="27" fillId="0" borderId="19" xfId="117" applyFont="1" applyFill="1" applyBorder="1" applyAlignment="1">
      <alignment horizontal="left" wrapText="1"/>
      <protection/>
    </xf>
    <xf numFmtId="0" fontId="26" fillId="0" borderId="19" xfId="116" applyFont="1" applyFill="1" applyBorder="1" applyAlignment="1">
      <alignment horizontal="left" wrapText="1"/>
      <protection/>
    </xf>
    <xf numFmtId="0" fontId="67" fillId="0" borderId="19" xfId="0" applyFont="1" applyFill="1" applyBorder="1" applyAlignment="1">
      <alignment horizontal="center" vertical="center" wrapText="1"/>
    </xf>
    <xf numFmtId="0" fontId="27" fillId="0" borderId="19" xfId="116" applyFont="1" applyFill="1" applyBorder="1" applyAlignment="1">
      <alignment horizontal="left" wrapText="1"/>
      <protection/>
    </xf>
    <xf numFmtId="0" fontId="28" fillId="0" borderId="19" xfId="116" applyFont="1" applyFill="1" applyBorder="1" applyAlignment="1">
      <alignment horizontal="left" wrapText="1"/>
      <protection/>
    </xf>
    <xf numFmtId="4" fontId="0" fillId="56" borderId="19" xfId="0" applyNumberFormat="1" applyFont="1" applyFill="1" applyBorder="1" applyAlignment="1">
      <alignment horizontal="center" vertical="center"/>
    </xf>
    <xf numFmtId="4" fontId="24" fillId="56" borderId="19" xfId="0" applyNumberFormat="1" applyFont="1" applyFill="1" applyBorder="1" applyAlignment="1">
      <alignment horizontal="center" vertical="center" wrapText="1"/>
    </xf>
    <xf numFmtId="4" fontId="65" fillId="56" borderId="19" xfId="0" applyNumberFormat="1" applyFont="1" applyFill="1" applyBorder="1" applyAlignment="1">
      <alignment/>
    </xf>
    <xf numFmtId="9" fontId="65" fillId="56" borderId="19" xfId="0" applyNumberFormat="1" applyFont="1" applyFill="1" applyBorder="1" applyAlignment="1">
      <alignment/>
    </xf>
    <xf numFmtId="9" fontId="0" fillId="56" borderId="19" xfId="0" applyNumberFormat="1" applyFont="1" applyFill="1" applyBorder="1" applyAlignment="1">
      <alignment horizontal="center" vertical="center"/>
    </xf>
    <xf numFmtId="9" fontId="24" fillId="56" borderId="19" xfId="0" applyNumberFormat="1" applyFont="1" applyFill="1" applyBorder="1" applyAlignment="1">
      <alignment horizontal="center" vertical="center" wrapText="1"/>
    </xf>
    <xf numFmtId="0" fontId="25" fillId="56" borderId="19" xfId="105" applyFont="1" applyFill="1" applyBorder="1" applyAlignment="1">
      <alignment vertical="center" wrapText="1"/>
      <protection/>
    </xf>
    <xf numFmtId="1" fontId="65" fillId="56" borderId="19" xfId="0" applyNumberFormat="1" applyFont="1" applyFill="1" applyBorder="1" applyAlignment="1">
      <alignment/>
    </xf>
    <xf numFmtId="1" fontId="0" fillId="56" borderId="19" xfId="0" applyNumberFormat="1" applyFont="1" applyFill="1" applyBorder="1" applyAlignment="1">
      <alignment horizontal="center" vertical="center"/>
    </xf>
    <xf numFmtId="1" fontId="24" fillId="56" borderId="19" xfId="0" applyNumberFormat="1" applyFont="1" applyFill="1" applyBorder="1" applyAlignment="1">
      <alignment horizontal="center" vertical="center" wrapText="1"/>
    </xf>
    <xf numFmtId="1" fontId="0" fillId="56" borderId="26" xfId="0" applyNumberFormat="1" applyFont="1" applyFill="1" applyBorder="1" applyAlignment="1">
      <alignment vertical="center"/>
    </xf>
    <xf numFmtId="1" fontId="0" fillId="56" borderId="27" xfId="0" applyNumberFormat="1" applyFont="1" applyFill="1" applyBorder="1" applyAlignment="1">
      <alignment vertical="center"/>
    </xf>
    <xf numFmtId="1" fontId="0" fillId="56" borderId="28" xfId="0" applyNumberFormat="1" applyFont="1" applyFill="1" applyBorder="1" applyAlignment="1">
      <alignment vertical="center"/>
    </xf>
    <xf numFmtId="4" fontId="26" fillId="0" borderId="19" xfId="118" applyNumberFormat="1" applyFont="1" applyFill="1" applyBorder="1" applyAlignment="1">
      <alignment horizontal="center" vertical="center" wrapText="1"/>
      <protection/>
    </xf>
    <xf numFmtId="4" fontId="26" fillId="0" borderId="19" xfId="116" applyNumberFormat="1" applyFont="1" applyFill="1" applyBorder="1" applyAlignment="1">
      <alignment horizontal="center" vertical="center" wrapText="1"/>
      <protection/>
    </xf>
    <xf numFmtId="4" fontId="26" fillId="0" borderId="19" xfId="117" applyNumberFormat="1" applyFont="1" applyFill="1" applyBorder="1" applyAlignment="1">
      <alignment horizontal="center" vertical="center" wrapText="1"/>
      <protection/>
    </xf>
    <xf numFmtId="4" fontId="26" fillId="0" borderId="29" xfId="117" applyNumberFormat="1" applyFont="1" applyFill="1" applyBorder="1" applyAlignment="1">
      <alignment horizontal="center" vertical="center" wrapText="1"/>
      <protection/>
    </xf>
    <xf numFmtId="4" fontId="26" fillId="0" borderId="30" xfId="117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 horizontal="center" vertical="center"/>
    </xf>
    <xf numFmtId="4" fontId="25" fillId="56" borderId="31" xfId="105" applyNumberFormat="1" applyFont="1" applyFill="1" applyBorder="1" applyAlignment="1">
      <alignment horizontal="right" vertical="center" wrapText="1"/>
      <protection/>
    </xf>
    <xf numFmtId="4" fontId="26" fillId="56" borderId="19" xfId="118" applyNumberFormat="1" applyFont="1" applyFill="1" applyBorder="1" applyAlignment="1">
      <alignment horizontal="center" vertical="center" wrapText="1"/>
      <protection/>
    </xf>
    <xf numFmtId="4" fontId="26" fillId="56" borderId="19" xfId="116" applyNumberFormat="1" applyFont="1" applyFill="1" applyBorder="1" applyAlignment="1">
      <alignment horizontal="center" vertical="center" wrapText="1"/>
      <protection/>
    </xf>
    <xf numFmtId="4" fontId="25" fillId="56" borderId="31" xfId="105" applyNumberFormat="1" applyFont="1" applyFill="1" applyBorder="1" applyAlignment="1">
      <alignment horizontal="center" vertical="center" wrapText="1"/>
      <protection/>
    </xf>
    <xf numFmtId="0" fontId="25" fillId="56" borderId="31" xfId="105" applyFont="1" applyFill="1" applyBorder="1" applyAlignment="1">
      <alignment horizontal="center" vertical="center" wrapText="1"/>
      <protection/>
    </xf>
    <xf numFmtId="0" fontId="0" fillId="56" borderId="0" xfId="0" applyFill="1" applyAlignment="1">
      <alignment horizontal="center" vertical="center"/>
    </xf>
    <xf numFmtId="0" fontId="68" fillId="0" borderId="28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" fontId="26" fillId="56" borderId="26" xfId="116" applyNumberFormat="1" applyFont="1" applyFill="1" applyBorder="1" applyAlignment="1">
      <alignment horizontal="center" vertical="center" wrapText="1"/>
      <protection/>
    </xf>
    <xf numFmtId="4" fontId="26" fillId="56" borderId="27" xfId="116" applyNumberFormat="1" applyFont="1" applyFill="1" applyBorder="1" applyAlignment="1">
      <alignment horizontal="center" vertical="center" wrapText="1"/>
      <protection/>
    </xf>
    <xf numFmtId="4" fontId="26" fillId="56" borderId="28" xfId="116" applyNumberFormat="1" applyFont="1" applyFill="1" applyBorder="1" applyAlignment="1">
      <alignment horizontal="center" vertical="center" wrapText="1"/>
      <protection/>
    </xf>
    <xf numFmtId="4" fontId="26" fillId="56" borderId="26" xfId="117" applyNumberFormat="1" applyFont="1" applyFill="1" applyBorder="1" applyAlignment="1">
      <alignment horizontal="center" vertical="center" wrapText="1"/>
      <protection/>
    </xf>
    <xf numFmtId="4" fontId="26" fillId="56" borderId="27" xfId="117" applyNumberFormat="1" applyFont="1" applyFill="1" applyBorder="1" applyAlignment="1">
      <alignment horizontal="center" vertical="center" wrapText="1"/>
      <protection/>
    </xf>
    <xf numFmtId="4" fontId="26" fillId="56" borderId="28" xfId="117" applyNumberFormat="1" applyFont="1" applyFill="1" applyBorder="1" applyAlignment="1">
      <alignment horizontal="center" vertical="center" wrapText="1"/>
      <protection/>
    </xf>
    <xf numFmtId="4" fontId="26" fillId="56" borderId="32" xfId="117" applyNumberFormat="1" applyFont="1" applyFill="1" applyBorder="1" applyAlignment="1">
      <alignment horizontal="center" vertical="center" wrapText="1"/>
      <protection/>
    </xf>
    <xf numFmtId="4" fontId="26" fillId="56" borderId="33" xfId="117" applyNumberFormat="1" applyFont="1" applyFill="1" applyBorder="1" applyAlignment="1">
      <alignment horizontal="center" vertical="center" wrapText="1"/>
      <protection/>
    </xf>
    <xf numFmtId="4" fontId="26" fillId="56" borderId="34" xfId="117" applyNumberFormat="1" applyFont="1" applyFill="1" applyBorder="1" applyAlignment="1">
      <alignment horizontal="center" vertical="center" wrapText="1"/>
      <protection/>
    </xf>
    <xf numFmtId="1" fontId="0" fillId="56" borderId="26" xfId="0" applyNumberFormat="1" applyFont="1" applyFill="1" applyBorder="1" applyAlignment="1">
      <alignment horizontal="center" vertical="center"/>
    </xf>
    <xf numFmtId="1" fontId="0" fillId="56" borderId="27" xfId="0" applyNumberFormat="1" applyFont="1" applyFill="1" applyBorder="1" applyAlignment="1">
      <alignment horizontal="center" vertical="center"/>
    </xf>
    <xf numFmtId="1" fontId="0" fillId="56" borderId="28" xfId="0" applyNumberFormat="1" applyFont="1" applyFill="1" applyBorder="1" applyAlignment="1">
      <alignment horizontal="center" vertical="center"/>
    </xf>
    <xf numFmtId="0" fontId="25" fillId="57" borderId="25" xfId="105" applyFont="1" applyFill="1" applyBorder="1" applyAlignment="1">
      <alignment horizontal="right" vertical="center" wrapText="1"/>
      <protection/>
    </xf>
    <xf numFmtId="0" fontId="25" fillId="57" borderId="35" xfId="105" applyFont="1" applyFill="1" applyBorder="1" applyAlignment="1">
      <alignment horizontal="right" vertical="center" wrapText="1"/>
      <protection/>
    </xf>
    <xf numFmtId="0" fontId="25" fillId="57" borderId="31" xfId="105" applyFont="1" applyFill="1" applyBorder="1" applyAlignment="1">
      <alignment horizontal="right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left" vertical="center"/>
    </xf>
    <xf numFmtId="0" fontId="62" fillId="0" borderId="25" xfId="0" applyFont="1" applyFill="1" applyBorder="1" applyAlignment="1">
      <alignment horizontal="left" vertical="center"/>
    </xf>
    <xf numFmtId="0" fontId="62" fillId="0" borderId="19" xfId="0" applyFont="1" applyFill="1" applyBorder="1" applyAlignment="1">
      <alignment horizontal="right" vertical="center"/>
    </xf>
    <xf numFmtId="0" fontId="62" fillId="0" borderId="25" xfId="0" applyFont="1" applyFill="1" applyBorder="1" applyAlignment="1">
      <alignment horizontal="right" vertical="center"/>
    </xf>
    <xf numFmtId="0" fontId="62" fillId="0" borderId="19" xfId="0" applyFont="1" applyFill="1" applyBorder="1" applyAlignment="1">
      <alignment horizontal="left" vertical="center" wrapText="1"/>
    </xf>
    <xf numFmtId="0" fontId="62" fillId="0" borderId="25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2" fillId="0" borderId="0" xfId="0" applyFont="1" applyAlignment="1">
      <alignment horizontal="left"/>
    </xf>
    <xf numFmtId="4" fontId="26" fillId="56" borderId="26" xfId="118" applyNumberFormat="1" applyFont="1" applyFill="1" applyBorder="1" applyAlignment="1">
      <alignment horizontal="center" vertical="center" wrapText="1"/>
      <protection/>
    </xf>
    <xf numFmtId="4" fontId="26" fillId="56" borderId="27" xfId="118" applyNumberFormat="1" applyFont="1" applyFill="1" applyBorder="1" applyAlignment="1">
      <alignment horizontal="center" vertical="center" wrapText="1"/>
      <protection/>
    </xf>
    <xf numFmtId="4" fontId="26" fillId="56" borderId="28" xfId="118" applyNumberFormat="1" applyFont="1" applyFill="1" applyBorder="1" applyAlignment="1">
      <alignment horizontal="center" vertical="center" wrapText="1"/>
      <protection/>
    </xf>
    <xf numFmtId="4" fontId="62" fillId="55" borderId="23" xfId="106" applyNumberFormat="1" applyFont="1" applyFill="1" applyBorder="1" applyAlignment="1">
      <alignment horizontal="center" vertical="center" wrapText="1"/>
      <protection/>
    </xf>
    <xf numFmtId="4" fontId="62" fillId="55" borderId="36" xfId="106" applyNumberFormat="1" applyFont="1" applyFill="1" applyBorder="1" applyAlignment="1">
      <alignment horizontal="center" vertical="center" wrapText="1"/>
      <protection/>
    </xf>
    <xf numFmtId="4" fontId="62" fillId="55" borderId="37" xfId="106" applyNumberFormat="1" applyFont="1" applyFill="1" applyBorder="1" applyAlignment="1">
      <alignment horizontal="center" vertical="center" wrapText="1"/>
      <protection/>
    </xf>
    <xf numFmtId="4" fontId="0" fillId="0" borderId="19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9" fontId="0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24" fillId="0" borderId="19" xfId="0" applyNumberFormat="1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4" fontId="25" fillId="57" borderId="19" xfId="105" applyNumberFormat="1" applyFont="1" applyFill="1" applyBorder="1" applyAlignment="1">
      <alignment horizontal="center" vertical="center" wrapText="1"/>
      <protection/>
    </xf>
    <xf numFmtId="4" fontId="25" fillId="0" borderId="31" xfId="105" applyNumberFormat="1" applyFont="1" applyFill="1" applyBorder="1" applyAlignment="1">
      <alignment horizontal="center" vertical="center" wrapText="1"/>
      <protection/>
    </xf>
    <xf numFmtId="1" fontId="25" fillId="56" borderId="31" xfId="105" applyNumberFormat="1" applyFont="1" applyFill="1" applyBorder="1" applyAlignment="1">
      <alignment horizontal="center" vertical="center" wrapText="1"/>
      <protection/>
    </xf>
    <xf numFmtId="1" fontId="25" fillId="56" borderId="19" xfId="105" applyNumberFormat="1" applyFont="1" applyFill="1" applyBorder="1" applyAlignment="1">
      <alignment horizontal="center" vertical="center" wrapText="1"/>
      <protection/>
    </xf>
  </cellXfs>
  <cellStyles count="11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3" xfId="71"/>
    <cellStyle name="Currency" xfId="72"/>
    <cellStyle name="Currency [0]" xfId="73"/>
    <cellStyle name="Excel Built-in Normal" xfId="74"/>
    <cellStyle name="Excel Built-in Normal 2" xfId="75"/>
    <cellStyle name="Explanatory Text" xfId="76"/>
    <cellStyle name="Explanatory Text 2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10" xfId="94"/>
    <cellStyle name="Normal 11" xfId="95"/>
    <cellStyle name="Normal 13" xfId="96"/>
    <cellStyle name="Normal 16" xfId="97"/>
    <cellStyle name="Normal 2" xfId="98"/>
    <cellStyle name="Normal 2 16" xfId="99"/>
    <cellStyle name="Normal 2 17" xfId="100"/>
    <cellStyle name="Normal 2 18" xfId="101"/>
    <cellStyle name="Normal 2 2" xfId="102"/>
    <cellStyle name="Normal 2 3" xfId="103"/>
    <cellStyle name="Normal 3" xfId="104"/>
    <cellStyle name="Normal 3 2" xfId="105"/>
    <cellStyle name="Normal 4" xfId="106"/>
    <cellStyle name="Normal 4 2" xfId="107"/>
    <cellStyle name="Normal 4 3" xfId="108"/>
    <cellStyle name="Normal 5" xfId="109"/>
    <cellStyle name="Normal 5 2" xfId="110"/>
    <cellStyle name="Normal 5 3" xfId="111"/>
    <cellStyle name="Normal 6" xfId="112"/>
    <cellStyle name="Normal 7" xfId="113"/>
    <cellStyle name="Normal 8" xfId="114"/>
    <cellStyle name="Normal 9" xfId="115"/>
    <cellStyle name="Normal_Sheet1" xfId="116"/>
    <cellStyle name="Normal_Sheet1 2" xfId="117"/>
    <cellStyle name="Normal_Sheet1_1" xfId="118"/>
    <cellStyle name="Note" xfId="119"/>
    <cellStyle name="Note 2" xfId="120"/>
    <cellStyle name="Output" xfId="121"/>
    <cellStyle name="Output 2" xfId="122"/>
    <cellStyle name="Percent" xfId="123"/>
    <cellStyle name="Title" xfId="124"/>
    <cellStyle name="Title 2" xfId="125"/>
    <cellStyle name="Total" xfId="126"/>
    <cellStyle name="Total 2" xfId="127"/>
    <cellStyle name="Warning Text" xfId="128"/>
    <cellStyle name="Warning Text 2" xfId="129"/>
    <cellStyle name="Нормалан 2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91"/>
  <sheetViews>
    <sheetView tabSelected="1" zoomScale="70" zoomScaleNormal="70" zoomScalePageLayoutView="0" workbookViewId="0" topLeftCell="A373">
      <selection activeCell="N1" sqref="N1:P16384"/>
    </sheetView>
  </sheetViews>
  <sheetFormatPr defaultColWidth="9.140625" defaultRowHeight="12.75"/>
  <cols>
    <col min="2" max="2" width="12.28125" style="0" customWidth="1"/>
    <col min="3" max="3" width="8.57421875" style="0" customWidth="1"/>
    <col min="4" max="6" width="17.8515625" style="0" customWidth="1"/>
    <col min="7" max="7" width="14.8515625" style="0" customWidth="1"/>
    <col min="8" max="8" width="21.421875" style="0" customWidth="1"/>
    <col min="9" max="9" width="14.28125" style="0" customWidth="1"/>
    <col min="10" max="10" width="17.8515625" style="0" customWidth="1"/>
    <col min="11" max="11" width="14.7109375" style="65" customWidth="1"/>
    <col min="12" max="12" width="14.7109375" style="71" hidden="1" customWidth="1"/>
    <col min="13" max="13" width="14.140625" style="0" customWidth="1"/>
    <col min="14" max="14" width="14.140625" style="22" hidden="1" customWidth="1"/>
    <col min="15" max="15" width="14.140625" style="21" hidden="1" customWidth="1"/>
    <col min="16" max="16" width="13.8515625" style="21" hidden="1" customWidth="1"/>
  </cols>
  <sheetData>
    <row r="2" spans="2:16" ht="12.75">
      <c r="B2" s="96" t="s">
        <v>22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4" spans="2:16" ht="12.75">
      <c r="B4" s="97" t="s">
        <v>52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6" spans="2:16" ht="14.25">
      <c r="B6" s="26" t="s">
        <v>40</v>
      </c>
      <c r="C6" s="27" t="s">
        <v>41</v>
      </c>
      <c r="D6" s="27"/>
      <c r="E6" s="27"/>
      <c r="F6" s="27"/>
      <c r="G6" s="27"/>
      <c r="H6" s="27"/>
      <c r="I6" s="27"/>
      <c r="J6" s="27"/>
      <c r="K6" s="28"/>
      <c r="L6" s="47"/>
      <c r="M6" s="29"/>
      <c r="N6" s="54"/>
      <c r="O6" s="50"/>
      <c r="P6" s="49"/>
    </row>
    <row r="7" spans="2:16" ht="51">
      <c r="B7" s="30" t="s">
        <v>43</v>
      </c>
      <c r="C7" s="30" t="s">
        <v>31</v>
      </c>
      <c r="D7" s="31" t="s">
        <v>32</v>
      </c>
      <c r="E7" s="31" t="s">
        <v>45</v>
      </c>
      <c r="F7" s="32" t="s">
        <v>44</v>
      </c>
      <c r="G7" s="33" t="s">
        <v>33</v>
      </c>
      <c r="H7" s="31" t="s">
        <v>1</v>
      </c>
      <c r="I7" s="31" t="s">
        <v>34</v>
      </c>
      <c r="J7" s="34" t="s">
        <v>26</v>
      </c>
      <c r="K7" s="35" t="s">
        <v>27</v>
      </c>
      <c r="L7" s="48" t="s">
        <v>38</v>
      </c>
      <c r="M7" s="35" t="s">
        <v>35</v>
      </c>
      <c r="N7" s="25" t="s">
        <v>39</v>
      </c>
      <c r="O7" s="24" t="s">
        <v>42</v>
      </c>
      <c r="P7" s="23" t="s">
        <v>36</v>
      </c>
    </row>
    <row r="8" spans="2:16" ht="12.75">
      <c r="B8" s="89" t="s">
        <v>53</v>
      </c>
      <c r="C8" s="90" t="s">
        <v>54</v>
      </c>
      <c r="D8" s="90"/>
      <c r="E8" s="90"/>
      <c r="F8" s="90"/>
      <c r="G8" s="90"/>
      <c r="H8" s="90"/>
      <c r="I8" s="90"/>
      <c r="J8" s="91"/>
      <c r="K8" s="28"/>
      <c r="L8" s="47"/>
      <c r="M8" s="28"/>
      <c r="N8" s="55"/>
      <c r="O8" s="51"/>
      <c r="P8" s="47"/>
    </row>
    <row r="9" spans="2:16" ht="51">
      <c r="B9" s="89"/>
      <c r="C9" s="30" t="s">
        <v>31</v>
      </c>
      <c r="D9" s="31" t="s">
        <v>32</v>
      </c>
      <c r="E9" s="31" t="s">
        <v>45</v>
      </c>
      <c r="F9" s="32" t="s">
        <v>44</v>
      </c>
      <c r="G9" s="33" t="s">
        <v>33</v>
      </c>
      <c r="H9" s="31" t="s">
        <v>1</v>
      </c>
      <c r="I9" s="31" t="s">
        <v>34</v>
      </c>
      <c r="J9" s="34" t="s">
        <v>26</v>
      </c>
      <c r="K9" s="35" t="s">
        <v>27</v>
      </c>
      <c r="L9" s="48" t="s">
        <v>38</v>
      </c>
      <c r="M9" s="35" t="s">
        <v>35</v>
      </c>
      <c r="N9" s="56" t="s">
        <v>39</v>
      </c>
      <c r="O9" s="52" t="s">
        <v>42</v>
      </c>
      <c r="P9" s="48" t="s">
        <v>36</v>
      </c>
    </row>
    <row r="10" spans="2:16" ht="12.75">
      <c r="B10" s="89"/>
      <c r="C10" s="36">
        <v>1</v>
      </c>
      <c r="D10" s="37" t="s">
        <v>55</v>
      </c>
      <c r="E10" s="72" t="s">
        <v>762</v>
      </c>
      <c r="F10" s="38" t="s">
        <v>56</v>
      </c>
      <c r="G10" s="38" t="s">
        <v>57</v>
      </c>
      <c r="H10" s="36" t="s">
        <v>37</v>
      </c>
      <c r="I10" s="37" t="s">
        <v>49</v>
      </c>
      <c r="J10" s="39"/>
      <c r="K10" s="60">
        <v>11135</v>
      </c>
      <c r="L10" s="98">
        <v>650420</v>
      </c>
      <c r="M10" s="28">
        <f>J10*K10</f>
        <v>0</v>
      </c>
      <c r="N10" s="83">
        <v>1</v>
      </c>
      <c r="O10" s="51">
        <v>0.2</v>
      </c>
      <c r="P10" s="47">
        <f>M10*O10</f>
        <v>0</v>
      </c>
    </row>
    <row r="11" spans="2:16" ht="12.75">
      <c r="B11" s="89"/>
      <c r="C11" s="36">
        <v>2</v>
      </c>
      <c r="D11" s="37" t="s">
        <v>58</v>
      </c>
      <c r="E11" s="72" t="s">
        <v>763</v>
      </c>
      <c r="F11" s="38" t="s">
        <v>56</v>
      </c>
      <c r="G11" s="38" t="s">
        <v>59</v>
      </c>
      <c r="H11" s="36" t="s">
        <v>37</v>
      </c>
      <c r="I11" s="37" t="s">
        <v>60</v>
      </c>
      <c r="J11" s="39"/>
      <c r="K11" s="60">
        <v>16500</v>
      </c>
      <c r="L11" s="99"/>
      <c r="M11" s="28">
        <f>J11*K11</f>
        <v>0</v>
      </c>
      <c r="N11" s="84"/>
      <c r="O11" s="51">
        <v>0.2</v>
      </c>
      <c r="P11" s="47">
        <f>M11*O11</f>
        <v>0</v>
      </c>
    </row>
    <row r="12" spans="2:16" ht="22.5">
      <c r="B12" s="89"/>
      <c r="C12" s="36">
        <v>3</v>
      </c>
      <c r="D12" s="37" t="s">
        <v>61</v>
      </c>
      <c r="E12" s="72" t="s">
        <v>764</v>
      </c>
      <c r="F12" s="38" t="s">
        <v>56</v>
      </c>
      <c r="G12" s="38" t="s">
        <v>62</v>
      </c>
      <c r="H12" s="36" t="s">
        <v>37</v>
      </c>
      <c r="I12" s="37" t="s">
        <v>50</v>
      </c>
      <c r="J12" s="39"/>
      <c r="K12" s="60">
        <v>1260</v>
      </c>
      <c r="L12" s="99"/>
      <c r="M12" s="28">
        <f>J12*K12</f>
        <v>0</v>
      </c>
      <c r="N12" s="84"/>
      <c r="O12" s="51">
        <v>0.2</v>
      </c>
      <c r="P12" s="47">
        <f>M12*O12</f>
        <v>0</v>
      </c>
    </row>
    <row r="13" spans="2:16" ht="25.5">
      <c r="B13" s="89"/>
      <c r="C13" s="36">
        <v>4</v>
      </c>
      <c r="D13" s="37" t="s">
        <v>63</v>
      </c>
      <c r="E13" s="72" t="s">
        <v>765</v>
      </c>
      <c r="F13" s="38" t="s">
        <v>56</v>
      </c>
      <c r="G13" s="38" t="s">
        <v>64</v>
      </c>
      <c r="H13" s="36" t="s">
        <v>37</v>
      </c>
      <c r="I13" s="37" t="s">
        <v>65</v>
      </c>
      <c r="J13" s="39"/>
      <c r="K13" s="60">
        <v>18200</v>
      </c>
      <c r="L13" s="100"/>
      <c r="M13" s="28">
        <f>J13*K13</f>
        <v>0</v>
      </c>
      <c r="N13" s="85"/>
      <c r="O13" s="51">
        <v>0.2</v>
      </c>
      <c r="P13" s="47">
        <f>M13*O13</f>
        <v>0</v>
      </c>
    </row>
    <row r="14" spans="2:16" ht="12.75">
      <c r="B14" s="89"/>
      <c r="C14" s="92" t="s">
        <v>66</v>
      </c>
      <c r="D14" s="92"/>
      <c r="E14" s="92"/>
      <c r="F14" s="92"/>
      <c r="G14" s="92"/>
      <c r="H14" s="92"/>
      <c r="I14" s="92"/>
      <c r="J14" s="93"/>
      <c r="K14" s="28"/>
      <c r="L14" s="47">
        <v>650420</v>
      </c>
      <c r="M14" s="28">
        <f>SUM(M10:M13)</f>
        <v>0</v>
      </c>
      <c r="N14" s="55"/>
      <c r="O14" s="51"/>
      <c r="P14" s="47">
        <f>SUM(P10:P13)</f>
        <v>0</v>
      </c>
    </row>
    <row r="15" spans="2:16" ht="12.75">
      <c r="B15" s="89" t="s">
        <v>67</v>
      </c>
      <c r="C15" s="90" t="s">
        <v>68</v>
      </c>
      <c r="D15" s="90"/>
      <c r="E15" s="90"/>
      <c r="F15" s="90"/>
      <c r="G15" s="90"/>
      <c r="H15" s="90"/>
      <c r="I15" s="90"/>
      <c r="J15" s="91"/>
      <c r="K15" s="28"/>
      <c r="L15" s="47"/>
      <c r="M15" s="28"/>
      <c r="N15" s="55"/>
      <c r="O15" s="51"/>
      <c r="P15" s="47"/>
    </row>
    <row r="16" spans="2:16" ht="51">
      <c r="B16" s="89"/>
      <c r="C16" s="30" t="s">
        <v>31</v>
      </c>
      <c r="D16" s="31" t="s">
        <v>32</v>
      </c>
      <c r="E16" s="31" t="s">
        <v>45</v>
      </c>
      <c r="F16" s="32" t="s">
        <v>44</v>
      </c>
      <c r="G16" s="33" t="s">
        <v>33</v>
      </c>
      <c r="H16" s="31" t="s">
        <v>1</v>
      </c>
      <c r="I16" s="31" t="s">
        <v>34</v>
      </c>
      <c r="J16" s="34" t="s">
        <v>26</v>
      </c>
      <c r="K16" s="35" t="s">
        <v>27</v>
      </c>
      <c r="L16" s="48" t="s">
        <v>38</v>
      </c>
      <c r="M16" s="35" t="s">
        <v>35</v>
      </c>
      <c r="N16" s="56" t="s">
        <v>39</v>
      </c>
      <c r="O16" s="52" t="s">
        <v>42</v>
      </c>
      <c r="P16" s="48" t="s">
        <v>36</v>
      </c>
    </row>
    <row r="17" spans="2:16" ht="12.75">
      <c r="B17" s="89"/>
      <c r="C17" s="36">
        <v>1</v>
      </c>
      <c r="D17" s="37" t="s">
        <v>69</v>
      </c>
      <c r="E17" s="72" t="s">
        <v>766</v>
      </c>
      <c r="F17" s="40" t="s">
        <v>70</v>
      </c>
      <c r="G17" s="40" t="s">
        <v>71</v>
      </c>
      <c r="H17" s="36" t="s">
        <v>37</v>
      </c>
      <c r="I17" s="37" t="s">
        <v>49</v>
      </c>
      <c r="J17" s="39"/>
      <c r="K17" s="60">
        <v>7500</v>
      </c>
      <c r="L17" s="98">
        <v>893800</v>
      </c>
      <c r="M17" s="28">
        <f>J17*K17</f>
        <v>0</v>
      </c>
      <c r="N17" s="83">
        <v>1</v>
      </c>
      <c r="O17" s="51">
        <v>0.2</v>
      </c>
      <c r="P17" s="47">
        <f>M17*O17</f>
        <v>0</v>
      </c>
    </row>
    <row r="18" spans="2:16" ht="12.75">
      <c r="B18" s="89"/>
      <c r="C18" s="36">
        <v>2</v>
      </c>
      <c r="D18" s="37" t="s">
        <v>72</v>
      </c>
      <c r="E18" s="72" t="s">
        <v>767</v>
      </c>
      <c r="F18" s="40" t="s">
        <v>70</v>
      </c>
      <c r="G18" s="41" t="s">
        <v>72</v>
      </c>
      <c r="H18" s="36" t="s">
        <v>37</v>
      </c>
      <c r="I18" s="37" t="s">
        <v>60</v>
      </c>
      <c r="J18" s="39"/>
      <c r="K18" s="60">
        <v>4300</v>
      </c>
      <c r="L18" s="99"/>
      <c r="M18" s="28">
        <f aca="true" t="shared" si="0" ref="M18:M23">J18*K18</f>
        <v>0</v>
      </c>
      <c r="N18" s="84"/>
      <c r="O18" s="51">
        <v>0.2</v>
      </c>
      <c r="P18" s="47">
        <f aca="true" t="shared" si="1" ref="P18:P23">M18*O18</f>
        <v>0</v>
      </c>
    </row>
    <row r="19" spans="2:16" ht="12.75">
      <c r="B19" s="89"/>
      <c r="C19" s="36">
        <v>3</v>
      </c>
      <c r="D19" s="37" t="s">
        <v>73</v>
      </c>
      <c r="E19" s="72" t="s">
        <v>768</v>
      </c>
      <c r="F19" s="40" t="s">
        <v>70</v>
      </c>
      <c r="G19" s="40" t="s">
        <v>74</v>
      </c>
      <c r="H19" s="36" t="s">
        <v>37</v>
      </c>
      <c r="I19" s="37" t="s">
        <v>75</v>
      </c>
      <c r="J19" s="39"/>
      <c r="K19" s="60">
        <v>7800</v>
      </c>
      <c r="L19" s="99"/>
      <c r="M19" s="28">
        <f t="shared" si="0"/>
        <v>0</v>
      </c>
      <c r="N19" s="84"/>
      <c r="O19" s="51">
        <v>0.2</v>
      </c>
      <c r="P19" s="47">
        <f t="shared" si="1"/>
        <v>0</v>
      </c>
    </row>
    <row r="20" spans="2:16" ht="12.75">
      <c r="B20" s="89"/>
      <c r="C20" s="36">
        <v>4</v>
      </c>
      <c r="D20" s="37" t="s">
        <v>76</v>
      </c>
      <c r="E20" s="72" t="s">
        <v>769</v>
      </c>
      <c r="F20" s="40" t="s">
        <v>70</v>
      </c>
      <c r="G20" s="40" t="s">
        <v>77</v>
      </c>
      <c r="H20" s="36" t="s">
        <v>37</v>
      </c>
      <c r="I20" s="37" t="s">
        <v>50</v>
      </c>
      <c r="J20" s="39"/>
      <c r="K20" s="60">
        <v>1800</v>
      </c>
      <c r="L20" s="99"/>
      <c r="M20" s="28">
        <f t="shared" si="0"/>
        <v>0</v>
      </c>
      <c r="N20" s="84"/>
      <c r="O20" s="51">
        <v>0.2</v>
      </c>
      <c r="P20" s="47">
        <f t="shared" si="1"/>
        <v>0</v>
      </c>
    </row>
    <row r="21" spans="2:16" ht="25.5">
      <c r="B21" s="89"/>
      <c r="C21" s="36">
        <v>5</v>
      </c>
      <c r="D21" s="37" t="s">
        <v>78</v>
      </c>
      <c r="E21" s="72" t="s">
        <v>770</v>
      </c>
      <c r="F21" s="40" t="s">
        <v>70</v>
      </c>
      <c r="G21" s="40" t="s">
        <v>79</v>
      </c>
      <c r="H21" s="36" t="s">
        <v>46</v>
      </c>
      <c r="I21" s="37" t="s">
        <v>80</v>
      </c>
      <c r="J21" s="39"/>
      <c r="K21" s="60">
        <v>3800</v>
      </c>
      <c r="L21" s="99"/>
      <c r="M21" s="28">
        <f t="shared" si="0"/>
        <v>0</v>
      </c>
      <c r="N21" s="84"/>
      <c r="O21" s="51">
        <v>0.2</v>
      </c>
      <c r="P21" s="47">
        <f t="shared" si="1"/>
        <v>0</v>
      </c>
    </row>
    <row r="22" spans="2:16" ht="25.5">
      <c r="B22" s="89"/>
      <c r="C22" s="36">
        <v>6</v>
      </c>
      <c r="D22" s="37" t="s">
        <v>81</v>
      </c>
      <c r="E22" s="72" t="s">
        <v>771</v>
      </c>
      <c r="F22" s="40" t="s">
        <v>70</v>
      </c>
      <c r="G22" s="40" t="s">
        <v>82</v>
      </c>
      <c r="H22" s="36" t="s">
        <v>46</v>
      </c>
      <c r="I22" s="37" t="s">
        <v>80</v>
      </c>
      <c r="J22" s="39"/>
      <c r="K22" s="60">
        <v>3800</v>
      </c>
      <c r="L22" s="99"/>
      <c r="M22" s="28">
        <f t="shared" si="0"/>
        <v>0</v>
      </c>
      <c r="N22" s="84"/>
      <c r="O22" s="51">
        <v>0.2</v>
      </c>
      <c r="P22" s="47">
        <f t="shared" si="1"/>
        <v>0</v>
      </c>
    </row>
    <row r="23" spans="2:16" ht="25.5">
      <c r="B23" s="89"/>
      <c r="C23" s="36">
        <v>7</v>
      </c>
      <c r="D23" s="37" t="s">
        <v>83</v>
      </c>
      <c r="E23" s="72" t="s">
        <v>772</v>
      </c>
      <c r="F23" s="40" t="s">
        <v>70</v>
      </c>
      <c r="G23" s="40" t="s">
        <v>84</v>
      </c>
      <c r="H23" s="36" t="s">
        <v>46</v>
      </c>
      <c r="I23" s="37" t="s">
        <v>80</v>
      </c>
      <c r="J23" s="39"/>
      <c r="K23" s="60">
        <v>3800</v>
      </c>
      <c r="L23" s="100"/>
      <c r="M23" s="28">
        <f t="shared" si="0"/>
        <v>0</v>
      </c>
      <c r="N23" s="85"/>
      <c r="O23" s="51">
        <v>0.2</v>
      </c>
      <c r="P23" s="47">
        <f t="shared" si="1"/>
        <v>0</v>
      </c>
    </row>
    <row r="24" spans="2:16" ht="12.75">
      <c r="B24" s="89"/>
      <c r="C24" s="92" t="s">
        <v>85</v>
      </c>
      <c r="D24" s="92"/>
      <c r="E24" s="92"/>
      <c r="F24" s="92"/>
      <c r="G24" s="92"/>
      <c r="H24" s="92"/>
      <c r="I24" s="92"/>
      <c r="J24" s="93"/>
      <c r="K24" s="28"/>
      <c r="L24" s="47">
        <v>893800</v>
      </c>
      <c r="M24" s="28">
        <f>SUM(M17:M23)</f>
        <v>0</v>
      </c>
      <c r="N24" s="55"/>
      <c r="O24" s="51"/>
      <c r="P24" s="47">
        <f>SUM(P17:P23)</f>
        <v>0</v>
      </c>
    </row>
    <row r="25" spans="2:16" ht="12.75">
      <c r="B25" s="89" t="s">
        <v>86</v>
      </c>
      <c r="C25" s="90" t="s">
        <v>87</v>
      </c>
      <c r="D25" s="90"/>
      <c r="E25" s="90"/>
      <c r="F25" s="90"/>
      <c r="G25" s="90"/>
      <c r="H25" s="90"/>
      <c r="I25" s="90"/>
      <c r="J25" s="91"/>
      <c r="K25" s="28"/>
      <c r="L25" s="47"/>
      <c r="M25" s="28"/>
      <c r="N25" s="55"/>
      <c r="O25" s="51"/>
      <c r="P25" s="47"/>
    </row>
    <row r="26" spans="2:16" ht="51">
      <c r="B26" s="89"/>
      <c r="C26" s="30" t="s">
        <v>31</v>
      </c>
      <c r="D26" s="31" t="s">
        <v>32</v>
      </c>
      <c r="E26" s="31" t="s">
        <v>45</v>
      </c>
      <c r="F26" s="32" t="s">
        <v>44</v>
      </c>
      <c r="G26" s="33" t="s">
        <v>33</v>
      </c>
      <c r="H26" s="31" t="s">
        <v>1</v>
      </c>
      <c r="I26" s="31" t="s">
        <v>34</v>
      </c>
      <c r="J26" s="34" t="s">
        <v>26</v>
      </c>
      <c r="K26" s="35" t="s">
        <v>27</v>
      </c>
      <c r="L26" s="48" t="s">
        <v>38</v>
      </c>
      <c r="M26" s="35" t="s">
        <v>35</v>
      </c>
      <c r="N26" s="56" t="s">
        <v>39</v>
      </c>
      <c r="O26" s="52" t="s">
        <v>42</v>
      </c>
      <c r="P26" s="48" t="s">
        <v>36</v>
      </c>
    </row>
    <row r="27" spans="2:16" ht="12.75">
      <c r="B27" s="89"/>
      <c r="C27" s="36">
        <v>1</v>
      </c>
      <c r="D27" s="37" t="s">
        <v>88</v>
      </c>
      <c r="E27" s="72" t="s">
        <v>773</v>
      </c>
      <c r="F27" s="40" t="s">
        <v>56</v>
      </c>
      <c r="G27" s="40" t="s">
        <v>89</v>
      </c>
      <c r="H27" s="36" t="s">
        <v>37</v>
      </c>
      <c r="I27" s="37" t="s">
        <v>49</v>
      </c>
      <c r="J27" s="39"/>
      <c r="K27" s="60">
        <v>13100</v>
      </c>
      <c r="L27" s="67"/>
      <c r="M27" s="28">
        <f>J27*K27</f>
        <v>0</v>
      </c>
      <c r="N27" s="83">
        <v>1</v>
      </c>
      <c r="O27" s="51">
        <v>0.2</v>
      </c>
      <c r="P27" s="47">
        <f>M27*O27</f>
        <v>0</v>
      </c>
    </row>
    <row r="28" spans="2:16" ht="22.5">
      <c r="B28" s="89"/>
      <c r="C28" s="36">
        <v>2</v>
      </c>
      <c r="D28" s="37" t="s">
        <v>90</v>
      </c>
      <c r="E28" s="72" t="s">
        <v>774</v>
      </c>
      <c r="F28" s="40" t="s">
        <v>56</v>
      </c>
      <c r="G28" s="40" t="s">
        <v>91</v>
      </c>
      <c r="H28" s="36" t="s">
        <v>37</v>
      </c>
      <c r="I28" s="37" t="s">
        <v>92</v>
      </c>
      <c r="J28" s="39"/>
      <c r="K28" s="60">
        <v>8330</v>
      </c>
      <c r="L28" s="98">
        <v>10611308</v>
      </c>
      <c r="M28" s="28">
        <f aca="true" t="shared" si="2" ref="M28:M45">J28*K28</f>
        <v>0</v>
      </c>
      <c r="N28" s="84"/>
      <c r="O28" s="51">
        <v>0.2</v>
      </c>
      <c r="P28" s="47">
        <f aca="true" t="shared" si="3" ref="P28:P45">M28*O28</f>
        <v>0</v>
      </c>
    </row>
    <row r="29" spans="2:16" ht="12.75">
      <c r="B29" s="89"/>
      <c r="C29" s="36">
        <v>3</v>
      </c>
      <c r="D29" s="37" t="s">
        <v>93</v>
      </c>
      <c r="E29" s="72" t="s">
        <v>775</v>
      </c>
      <c r="F29" s="40" t="s">
        <v>56</v>
      </c>
      <c r="G29" s="40" t="s">
        <v>94</v>
      </c>
      <c r="H29" s="36" t="s">
        <v>37</v>
      </c>
      <c r="I29" s="37" t="s">
        <v>60</v>
      </c>
      <c r="J29" s="39"/>
      <c r="K29" s="60">
        <v>10900</v>
      </c>
      <c r="L29" s="99"/>
      <c r="M29" s="28">
        <f t="shared" si="2"/>
        <v>0</v>
      </c>
      <c r="N29" s="84"/>
      <c r="O29" s="51">
        <v>0.2</v>
      </c>
      <c r="P29" s="47">
        <f t="shared" si="3"/>
        <v>0</v>
      </c>
    </row>
    <row r="30" spans="2:16" ht="12.75">
      <c r="B30" s="89"/>
      <c r="C30" s="36">
        <v>4</v>
      </c>
      <c r="D30" s="37" t="s">
        <v>95</v>
      </c>
      <c r="E30" s="72" t="s">
        <v>776</v>
      </c>
      <c r="F30" s="40" t="s">
        <v>56</v>
      </c>
      <c r="G30" s="40" t="s">
        <v>96</v>
      </c>
      <c r="H30" s="36" t="s">
        <v>37</v>
      </c>
      <c r="I30" s="37" t="s">
        <v>60</v>
      </c>
      <c r="J30" s="39"/>
      <c r="K30" s="60">
        <v>11990</v>
      </c>
      <c r="L30" s="99"/>
      <c r="M30" s="28">
        <f t="shared" si="2"/>
        <v>0</v>
      </c>
      <c r="N30" s="84"/>
      <c r="O30" s="51">
        <v>0.2</v>
      </c>
      <c r="P30" s="47">
        <f t="shared" si="3"/>
        <v>0</v>
      </c>
    </row>
    <row r="31" spans="2:16" ht="12.75">
      <c r="B31" s="89"/>
      <c r="C31" s="36">
        <v>5</v>
      </c>
      <c r="D31" s="37" t="s">
        <v>97</v>
      </c>
      <c r="E31" s="72" t="s">
        <v>777</v>
      </c>
      <c r="F31" s="40" t="s">
        <v>56</v>
      </c>
      <c r="G31" s="40" t="s">
        <v>98</v>
      </c>
      <c r="H31" s="36" t="s">
        <v>37</v>
      </c>
      <c r="I31" s="37" t="s">
        <v>92</v>
      </c>
      <c r="J31" s="39"/>
      <c r="K31" s="60">
        <v>12700</v>
      </c>
      <c r="L31" s="99"/>
      <c r="M31" s="28">
        <f t="shared" si="2"/>
        <v>0</v>
      </c>
      <c r="N31" s="84"/>
      <c r="O31" s="51">
        <v>0.2</v>
      </c>
      <c r="P31" s="47">
        <f t="shared" si="3"/>
        <v>0</v>
      </c>
    </row>
    <row r="32" spans="2:16" ht="22.5">
      <c r="B32" s="89"/>
      <c r="C32" s="36">
        <v>6</v>
      </c>
      <c r="D32" s="37" t="s">
        <v>99</v>
      </c>
      <c r="E32" s="72" t="s">
        <v>778</v>
      </c>
      <c r="F32" s="40" t="s">
        <v>56</v>
      </c>
      <c r="G32" s="40" t="s">
        <v>62</v>
      </c>
      <c r="H32" s="36" t="s">
        <v>37</v>
      </c>
      <c r="I32" s="37" t="s">
        <v>50</v>
      </c>
      <c r="J32" s="39"/>
      <c r="K32" s="60">
        <v>1260</v>
      </c>
      <c r="L32" s="99"/>
      <c r="M32" s="28">
        <f t="shared" si="2"/>
        <v>0</v>
      </c>
      <c r="N32" s="84"/>
      <c r="O32" s="51">
        <v>0.2</v>
      </c>
      <c r="P32" s="47">
        <f t="shared" si="3"/>
        <v>0</v>
      </c>
    </row>
    <row r="33" spans="2:16" ht="25.5">
      <c r="B33" s="89"/>
      <c r="C33" s="36">
        <v>7</v>
      </c>
      <c r="D33" s="37" t="s">
        <v>100</v>
      </c>
      <c r="E33" s="72" t="s">
        <v>779</v>
      </c>
      <c r="F33" s="40" t="s">
        <v>56</v>
      </c>
      <c r="G33" s="40" t="s">
        <v>101</v>
      </c>
      <c r="H33" s="36" t="s">
        <v>37</v>
      </c>
      <c r="I33" s="37" t="s">
        <v>65</v>
      </c>
      <c r="J33" s="39"/>
      <c r="K33" s="60">
        <v>17850</v>
      </c>
      <c r="L33" s="99"/>
      <c r="M33" s="28">
        <f t="shared" si="2"/>
        <v>0</v>
      </c>
      <c r="N33" s="84"/>
      <c r="O33" s="51">
        <v>0.2</v>
      </c>
      <c r="P33" s="47">
        <f t="shared" si="3"/>
        <v>0</v>
      </c>
    </row>
    <row r="34" spans="2:16" ht="25.5">
      <c r="B34" s="89"/>
      <c r="C34" s="36">
        <v>8</v>
      </c>
      <c r="D34" s="37" t="s">
        <v>102</v>
      </c>
      <c r="E34" s="72" t="s">
        <v>780</v>
      </c>
      <c r="F34" s="40" t="s">
        <v>56</v>
      </c>
      <c r="G34" s="40" t="s">
        <v>103</v>
      </c>
      <c r="H34" s="36" t="s">
        <v>37</v>
      </c>
      <c r="I34" s="37" t="s">
        <v>49</v>
      </c>
      <c r="J34" s="39"/>
      <c r="K34" s="60">
        <v>6990</v>
      </c>
      <c r="L34" s="99"/>
      <c r="M34" s="28">
        <f t="shared" si="2"/>
        <v>0</v>
      </c>
      <c r="N34" s="84"/>
      <c r="O34" s="51">
        <v>0.2</v>
      </c>
      <c r="P34" s="47">
        <f t="shared" si="3"/>
        <v>0</v>
      </c>
    </row>
    <row r="35" spans="2:16" ht="25.5">
      <c r="B35" s="89"/>
      <c r="C35" s="36">
        <v>9</v>
      </c>
      <c r="D35" s="37" t="s">
        <v>104</v>
      </c>
      <c r="E35" s="72" t="s">
        <v>781</v>
      </c>
      <c r="F35" s="40" t="s">
        <v>56</v>
      </c>
      <c r="G35" s="40" t="s">
        <v>105</v>
      </c>
      <c r="H35" s="36" t="s">
        <v>37</v>
      </c>
      <c r="I35" s="37" t="s">
        <v>49</v>
      </c>
      <c r="J35" s="39"/>
      <c r="K35" s="60">
        <v>8800</v>
      </c>
      <c r="L35" s="99"/>
      <c r="M35" s="28">
        <f t="shared" si="2"/>
        <v>0</v>
      </c>
      <c r="N35" s="84"/>
      <c r="O35" s="51">
        <v>0.2</v>
      </c>
      <c r="P35" s="47">
        <f t="shared" si="3"/>
        <v>0</v>
      </c>
    </row>
    <row r="36" spans="2:16" ht="22.5">
      <c r="B36" s="89"/>
      <c r="C36" s="36">
        <v>10</v>
      </c>
      <c r="D36" s="37" t="s">
        <v>106</v>
      </c>
      <c r="E36" s="72" t="s">
        <v>782</v>
      </c>
      <c r="F36" s="40" t="s">
        <v>56</v>
      </c>
      <c r="G36" s="40" t="s">
        <v>107</v>
      </c>
      <c r="H36" s="36" t="s">
        <v>37</v>
      </c>
      <c r="I36" s="37" t="s">
        <v>108</v>
      </c>
      <c r="J36" s="39"/>
      <c r="K36" s="60">
        <v>20100</v>
      </c>
      <c r="L36" s="99"/>
      <c r="M36" s="28">
        <f t="shared" si="2"/>
        <v>0</v>
      </c>
      <c r="N36" s="84"/>
      <c r="O36" s="51">
        <v>0.2</v>
      </c>
      <c r="P36" s="47">
        <f t="shared" si="3"/>
        <v>0</v>
      </c>
    </row>
    <row r="37" spans="2:16" ht="22.5">
      <c r="B37" s="89"/>
      <c r="C37" s="36">
        <v>11</v>
      </c>
      <c r="D37" s="37" t="s">
        <v>109</v>
      </c>
      <c r="E37" s="72" t="s">
        <v>783</v>
      </c>
      <c r="F37" s="40" t="s">
        <v>56</v>
      </c>
      <c r="G37" s="40" t="s">
        <v>110</v>
      </c>
      <c r="H37" s="36" t="s">
        <v>37</v>
      </c>
      <c r="I37" s="37" t="s">
        <v>111</v>
      </c>
      <c r="J37" s="39"/>
      <c r="K37" s="60">
        <v>5500</v>
      </c>
      <c r="L37" s="99"/>
      <c r="M37" s="28">
        <f t="shared" si="2"/>
        <v>0</v>
      </c>
      <c r="N37" s="84"/>
      <c r="O37" s="51">
        <v>0.2</v>
      </c>
      <c r="P37" s="47">
        <f t="shared" si="3"/>
        <v>0</v>
      </c>
    </row>
    <row r="38" spans="2:16" ht="22.5">
      <c r="B38" s="89"/>
      <c r="C38" s="36">
        <v>12</v>
      </c>
      <c r="D38" s="37" t="s">
        <v>112</v>
      </c>
      <c r="E38" s="72" t="s">
        <v>784</v>
      </c>
      <c r="F38" s="40" t="s">
        <v>56</v>
      </c>
      <c r="G38" s="40" t="s">
        <v>113</v>
      </c>
      <c r="H38" s="36" t="s">
        <v>37</v>
      </c>
      <c r="I38" s="37" t="s">
        <v>114</v>
      </c>
      <c r="J38" s="39"/>
      <c r="K38" s="60">
        <v>11770</v>
      </c>
      <c r="L38" s="99"/>
      <c r="M38" s="28">
        <f t="shared" si="2"/>
        <v>0</v>
      </c>
      <c r="N38" s="84"/>
      <c r="O38" s="51">
        <v>0.2</v>
      </c>
      <c r="P38" s="47">
        <f t="shared" si="3"/>
        <v>0</v>
      </c>
    </row>
    <row r="39" spans="2:16" ht="22.5">
      <c r="B39" s="89"/>
      <c r="C39" s="36">
        <v>13</v>
      </c>
      <c r="D39" s="37" t="s">
        <v>115</v>
      </c>
      <c r="E39" s="72" t="s">
        <v>785</v>
      </c>
      <c r="F39" s="40" t="s">
        <v>56</v>
      </c>
      <c r="G39" s="40" t="s">
        <v>116</v>
      </c>
      <c r="H39" s="36" t="s">
        <v>37</v>
      </c>
      <c r="I39" s="37" t="s">
        <v>60</v>
      </c>
      <c r="J39" s="39"/>
      <c r="K39" s="60">
        <v>16400</v>
      </c>
      <c r="L39" s="99"/>
      <c r="M39" s="28">
        <f t="shared" si="2"/>
        <v>0</v>
      </c>
      <c r="N39" s="84"/>
      <c r="O39" s="51">
        <v>0.2</v>
      </c>
      <c r="P39" s="47">
        <f t="shared" si="3"/>
        <v>0</v>
      </c>
    </row>
    <row r="40" spans="2:16" ht="25.5">
      <c r="B40" s="89"/>
      <c r="C40" s="36">
        <v>14</v>
      </c>
      <c r="D40" s="37" t="s">
        <v>117</v>
      </c>
      <c r="E40" s="72" t="s">
        <v>786</v>
      </c>
      <c r="F40" s="40" t="s">
        <v>56</v>
      </c>
      <c r="G40" s="40" t="s">
        <v>105</v>
      </c>
      <c r="H40" s="36" t="s">
        <v>37</v>
      </c>
      <c r="I40" s="37" t="s">
        <v>49</v>
      </c>
      <c r="J40" s="39"/>
      <c r="K40" s="60">
        <v>8800</v>
      </c>
      <c r="L40" s="99"/>
      <c r="M40" s="28">
        <f t="shared" si="2"/>
        <v>0</v>
      </c>
      <c r="N40" s="84"/>
      <c r="O40" s="51">
        <v>0.2</v>
      </c>
      <c r="P40" s="47">
        <f t="shared" si="3"/>
        <v>0</v>
      </c>
    </row>
    <row r="41" spans="2:16" ht="12.75">
      <c r="B41" s="89"/>
      <c r="C41" s="36">
        <v>15</v>
      </c>
      <c r="D41" s="37" t="s">
        <v>118</v>
      </c>
      <c r="E41" s="72" t="s">
        <v>787</v>
      </c>
      <c r="F41" s="40" t="s">
        <v>56</v>
      </c>
      <c r="G41" s="40" t="s">
        <v>103</v>
      </c>
      <c r="H41" s="36" t="s">
        <v>37</v>
      </c>
      <c r="I41" s="37" t="s">
        <v>49</v>
      </c>
      <c r="J41" s="39"/>
      <c r="K41" s="60">
        <v>6990</v>
      </c>
      <c r="L41" s="99"/>
      <c r="M41" s="28">
        <f t="shared" si="2"/>
        <v>0</v>
      </c>
      <c r="N41" s="84"/>
      <c r="O41" s="51">
        <v>0.2</v>
      </c>
      <c r="P41" s="47">
        <f t="shared" si="3"/>
        <v>0</v>
      </c>
    </row>
    <row r="42" spans="2:16" ht="25.5">
      <c r="B42" s="89"/>
      <c r="C42" s="36">
        <v>16</v>
      </c>
      <c r="D42" s="37" t="s">
        <v>119</v>
      </c>
      <c r="E42" s="72" t="s">
        <v>788</v>
      </c>
      <c r="F42" s="40" t="s">
        <v>56</v>
      </c>
      <c r="G42" s="40" t="s">
        <v>120</v>
      </c>
      <c r="H42" s="36" t="s">
        <v>37</v>
      </c>
      <c r="I42" s="37" t="s">
        <v>121</v>
      </c>
      <c r="J42" s="39"/>
      <c r="K42" s="60">
        <v>10900</v>
      </c>
      <c r="L42" s="99"/>
      <c r="M42" s="28">
        <f t="shared" si="2"/>
        <v>0</v>
      </c>
      <c r="N42" s="84"/>
      <c r="O42" s="51">
        <v>0.2</v>
      </c>
      <c r="P42" s="47">
        <f t="shared" si="3"/>
        <v>0</v>
      </c>
    </row>
    <row r="43" spans="2:16" ht="12.75">
      <c r="B43" s="89"/>
      <c r="C43" s="36">
        <v>17</v>
      </c>
      <c r="D43" s="37" t="s">
        <v>122</v>
      </c>
      <c r="E43" s="72" t="s">
        <v>789</v>
      </c>
      <c r="F43" s="40" t="s">
        <v>56</v>
      </c>
      <c r="G43" s="40" t="s">
        <v>96</v>
      </c>
      <c r="H43" s="36" t="s">
        <v>37</v>
      </c>
      <c r="I43" s="37" t="s">
        <v>60</v>
      </c>
      <c r="J43" s="39"/>
      <c r="K43" s="60">
        <v>11990</v>
      </c>
      <c r="L43" s="99"/>
      <c r="M43" s="28">
        <f t="shared" si="2"/>
        <v>0</v>
      </c>
      <c r="N43" s="84"/>
      <c r="O43" s="51">
        <v>0.2</v>
      </c>
      <c r="P43" s="47">
        <f t="shared" si="3"/>
        <v>0</v>
      </c>
    </row>
    <row r="44" spans="2:16" ht="12.75">
      <c r="B44" s="89"/>
      <c r="C44" s="36">
        <v>18</v>
      </c>
      <c r="D44" s="37" t="s">
        <v>123</v>
      </c>
      <c r="E44" s="72" t="s">
        <v>790</v>
      </c>
      <c r="F44" s="40" t="s">
        <v>56</v>
      </c>
      <c r="G44" s="40" t="s">
        <v>124</v>
      </c>
      <c r="H44" s="36" t="s">
        <v>37</v>
      </c>
      <c r="I44" s="37" t="s">
        <v>60</v>
      </c>
      <c r="J44" s="39"/>
      <c r="K44" s="60">
        <v>7990</v>
      </c>
      <c r="L44" s="99"/>
      <c r="M44" s="28">
        <f t="shared" si="2"/>
        <v>0</v>
      </c>
      <c r="N44" s="84"/>
      <c r="O44" s="51">
        <v>0.2</v>
      </c>
      <c r="P44" s="47">
        <f t="shared" si="3"/>
        <v>0</v>
      </c>
    </row>
    <row r="45" spans="2:16" ht="12.75">
      <c r="B45" s="89"/>
      <c r="C45" s="36">
        <v>19</v>
      </c>
      <c r="D45" s="37" t="s">
        <v>125</v>
      </c>
      <c r="E45" s="72" t="s">
        <v>791</v>
      </c>
      <c r="F45" s="40" t="s">
        <v>56</v>
      </c>
      <c r="G45" s="40" t="s">
        <v>126</v>
      </c>
      <c r="H45" s="36" t="s">
        <v>37</v>
      </c>
      <c r="I45" s="37" t="s">
        <v>92</v>
      </c>
      <c r="J45" s="39"/>
      <c r="K45" s="60">
        <v>10500</v>
      </c>
      <c r="L45" s="100"/>
      <c r="M45" s="28">
        <f t="shared" si="2"/>
        <v>0</v>
      </c>
      <c r="N45" s="85"/>
      <c r="O45" s="51">
        <v>0.2</v>
      </c>
      <c r="P45" s="47">
        <f t="shared" si="3"/>
        <v>0</v>
      </c>
    </row>
    <row r="46" spans="2:16" ht="12.75">
      <c r="B46" s="89"/>
      <c r="C46" s="92" t="s">
        <v>127</v>
      </c>
      <c r="D46" s="92"/>
      <c r="E46" s="92"/>
      <c r="F46" s="92"/>
      <c r="G46" s="92"/>
      <c r="H46" s="92"/>
      <c r="I46" s="92"/>
      <c r="J46" s="93"/>
      <c r="K46" s="28"/>
      <c r="L46" s="47">
        <v>10611308</v>
      </c>
      <c r="M46" s="28">
        <f>SUM(M27:M45)</f>
        <v>0</v>
      </c>
      <c r="N46" s="55"/>
      <c r="O46" s="51"/>
      <c r="P46" s="47">
        <f>SUM(P27:P45)</f>
        <v>0</v>
      </c>
    </row>
    <row r="47" spans="2:16" ht="12.75">
      <c r="B47" s="89" t="s">
        <v>128</v>
      </c>
      <c r="C47" s="90" t="s">
        <v>129</v>
      </c>
      <c r="D47" s="90"/>
      <c r="E47" s="90"/>
      <c r="F47" s="90"/>
      <c r="G47" s="90"/>
      <c r="H47" s="90"/>
      <c r="I47" s="90"/>
      <c r="J47" s="91"/>
      <c r="K47" s="28"/>
      <c r="L47" s="47"/>
      <c r="M47" s="28"/>
      <c r="N47" s="55"/>
      <c r="O47" s="51"/>
      <c r="P47" s="47"/>
    </row>
    <row r="48" spans="2:16" ht="51">
      <c r="B48" s="89"/>
      <c r="C48" s="30" t="s">
        <v>31</v>
      </c>
      <c r="D48" s="31" t="s">
        <v>32</v>
      </c>
      <c r="E48" s="31" t="s">
        <v>45</v>
      </c>
      <c r="F48" s="32" t="s">
        <v>44</v>
      </c>
      <c r="G48" s="33" t="s">
        <v>33</v>
      </c>
      <c r="H48" s="31" t="s">
        <v>1</v>
      </c>
      <c r="I48" s="31" t="s">
        <v>34</v>
      </c>
      <c r="J48" s="34" t="s">
        <v>26</v>
      </c>
      <c r="K48" s="35" t="s">
        <v>27</v>
      </c>
      <c r="L48" s="48" t="s">
        <v>38</v>
      </c>
      <c r="M48" s="35" t="s">
        <v>35</v>
      </c>
      <c r="N48" s="56" t="s">
        <v>39</v>
      </c>
      <c r="O48" s="52" t="s">
        <v>42</v>
      </c>
      <c r="P48" s="48" t="s">
        <v>36</v>
      </c>
    </row>
    <row r="49" spans="2:16" ht="22.5">
      <c r="B49" s="89"/>
      <c r="C49" s="36">
        <v>1</v>
      </c>
      <c r="D49" s="37" t="s">
        <v>130</v>
      </c>
      <c r="E49" s="72" t="s">
        <v>792</v>
      </c>
      <c r="F49" s="40" t="s">
        <v>56</v>
      </c>
      <c r="G49" s="40" t="s">
        <v>131</v>
      </c>
      <c r="H49" s="36" t="s">
        <v>37</v>
      </c>
      <c r="I49" s="37" t="s">
        <v>75</v>
      </c>
      <c r="J49" s="39"/>
      <c r="K49" s="60">
        <v>9300</v>
      </c>
      <c r="L49" s="98">
        <v>5625672</v>
      </c>
      <c r="M49" s="28">
        <f>J49*K49</f>
        <v>0</v>
      </c>
      <c r="N49" s="83">
        <v>1</v>
      </c>
      <c r="O49" s="51">
        <v>0.2</v>
      </c>
      <c r="P49" s="47">
        <f>M49*O49</f>
        <v>0</v>
      </c>
    </row>
    <row r="50" spans="2:16" ht="45">
      <c r="B50" s="89"/>
      <c r="C50" s="36">
        <v>2</v>
      </c>
      <c r="D50" s="37" t="s">
        <v>132</v>
      </c>
      <c r="E50" s="72" t="s">
        <v>793</v>
      </c>
      <c r="F50" s="40" t="s">
        <v>56</v>
      </c>
      <c r="G50" s="40" t="s">
        <v>133</v>
      </c>
      <c r="H50" s="36" t="s">
        <v>37</v>
      </c>
      <c r="I50" s="37" t="s">
        <v>75</v>
      </c>
      <c r="J50" s="39"/>
      <c r="K50" s="60">
        <v>13640</v>
      </c>
      <c r="L50" s="99"/>
      <c r="M50" s="28">
        <f aca="true" t="shared" si="4" ref="M50:M63">J50*K50</f>
        <v>0</v>
      </c>
      <c r="N50" s="84"/>
      <c r="O50" s="51">
        <v>0.2</v>
      </c>
      <c r="P50" s="47">
        <f aca="true" t="shared" si="5" ref="P50:P63">M50*O50</f>
        <v>0</v>
      </c>
    </row>
    <row r="51" spans="2:16" ht="12.75">
      <c r="B51" s="89"/>
      <c r="C51" s="36">
        <v>3</v>
      </c>
      <c r="D51" s="37" t="s">
        <v>134</v>
      </c>
      <c r="E51" s="72" t="s">
        <v>794</v>
      </c>
      <c r="F51" s="40" t="s">
        <v>56</v>
      </c>
      <c r="G51" s="40" t="s">
        <v>135</v>
      </c>
      <c r="H51" s="36" t="s">
        <v>37</v>
      </c>
      <c r="I51" s="37" t="s">
        <v>92</v>
      </c>
      <c r="J51" s="39"/>
      <c r="K51" s="60">
        <v>9660</v>
      </c>
      <c r="L51" s="99"/>
      <c r="M51" s="28">
        <f t="shared" si="4"/>
        <v>0</v>
      </c>
      <c r="N51" s="84"/>
      <c r="O51" s="51">
        <v>0.2</v>
      </c>
      <c r="P51" s="47">
        <f t="shared" si="5"/>
        <v>0</v>
      </c>
    </row>
    <row r="52" spans="2:16" ht="12.75">
      <c r="B52" s="89"/>
      <c r="C52" s="36">
        <v>4</v>
      </c>
      <c r="D52" s="37" t="s">
        <v>136</v>
      </c>
      <c r="E52" s="72" t="s">
        <v>795</v>
      </c>
      <c r="F52" s="40" t="s">
        <v>56</v>
      </c>
      <c r="G52" s="40" t="s">
        <v>137</v>
      </c>
      <c r="H52" s="36" t="s">
        <v>37</v>
      </c>
      <c r="I52" s="37" t="s">
        <v>92</v>
      </c>
      <c r="J52" s="39"/>
      <c r="K52" s="60">
        <v>10870</v>
      </c>
      <c r="L52" s="99"/>
      <c r="M52" s="28">
        <f t="shared" si="4"/>
        <v>0</v>
      </c>
      <c r="N52" s="84"/>
      <c r="O52" s="51">
        <v>0.2</v>
      </c>
      <c r="P52" s="47">
        <f t="shared" si="5"/>
        <v>0</v>
      </c>
    </row>
    <row r="53" spans="2:16" ht="12.75">
      <c r="B53" s="89"/>
      <c r="C53" s="36">
        <v>5</v>
      </c>
      <c r="D53" s="37" t="s">
        <v>138</v>
      </c>
      <c r="E53" s="72" t="s">
        <v>796</v>
      </c>
      <c r="F53" s="40" t="s">
        <v>56</v>
      </c>
      <c r="G53" s="40" t="s">
        <v>139</v>
      </c>
      <c r="H53" s="36" t="s">
        <v>37</v>
      </c>
      <c r="I53" s="37" t="s">
        <v>92</v>
      </c>
      <c r="J53" s="39"/>
      <c r="K53" s="60">
        <v>8352</v>
      </c>
      <c r="L53" s="99"/>
      <c r="M53" s="28">
        <f t="shared" si="4"/>
        <v>0</v>
      </c>
      <c r="N53" s="84"/>
      <c r="O53" s="51">
        <v>0.2</v>
      </c>
      <c r="P53" s="47">
        <f t="shared" si="5"/>
        <v>0</v>
      </c>
    </row>
    <row r="54" spans="2:16" ht="25.5">
      <c r="B54" s="89"/>
      <c r="C54" s="36">
        <v>6</v>
      </c>
      <c r="D54" s="37" t="s">
        <v>140</v>
      </c>
      <c r="E54" s="72" t="s">
        <v>797</v>
      </c>
      <c r="F54" s="40" t="s">
        <v>56</v>
      </c>
      <c r="G54" s="40" t="s">
        <v>141</v>
      </c>
      <c r="H54" s="36" t="s">
        <v>37</v>
      </c>
      <c r="I54" s="37" t="s">
        <v>92</v>
      </c>
      <c r="J54" s="39"/>
      <c r="K54" s="60">
        <v>14790</v>
      </c>
      <c r="L54" s="99"/>
      <c r="M54" s="28">
        <f t="shared" si="4"/>
        <v>0</v>
      </c>
      <c r="N54" s="84"/>
      <c r="O54" s="51">
        <v>0.2</v>
      </c>
      <c r="P54" s="47">
        <f t="shared" si="5"/>
        <v>0</v>
      </c>
    </row>
    <row r="55" spans="2:16" ht="12.75">
      <c r="B55" s="89"/>
      <c r="C55" s="36">
        <v>7</v>
      </c>
      <c r="D55" s="37" t="s">
        <v>142</v>
      </c>
      <c r="E55" s="72" t="s">
        <v>798</v>
      </c>
      <c r="F55" s="40" t="s">
        <v>56</v>
      </c>
      <c r="G55" s="40" t="s">
        <v>143</v>
      </c>
      <c r="H55" s="36" t="s">
        <v>37</v>
      </c>
      <c r="I55" s="37" t="s">
        <v>92</v>
      </c>
      <c r="J55" s="39"/>
      <c r="K55" s="60">
        <v>8352</v>
      </c>
      <c r="L55" s="99"/>
      <c r="M55" s="28">
        <f t="shared" si="4"/>
        <v>0</v>
      </c>
      <c r="N55" s="84"/>
      <c r="O55" s="51">
        <v>0.2</v>
      </c>
      <c r="P55" s="47">
        <f t="shared" si="5"/>
        <v>0</v>
      </c>
    </row>
    <row r="56" spans="2:16" ht="12.75">
      <c r="B56" s="89"/>
      <c r="C56" s="36">
        <v>8</v>
      </c>
      <c r="D56" s="37" t="s">
        <v>144</v>
      </c>
      <c r="E56" s="72" t="s">
        <v>799</v>
      </c>
      <c r="F56" s="40" t="s">
        <v>56</v>
      </c>
      <c r="G56" s="40" t="s">
        <v>145</v>
      </c>
      <c r="H56" s="36" t="s">
        <v>37</v>
      </c>
      <c r="I56" s="37" t="s">
        <v>92</v>
      </c>
      <c r="J56" s="39"/>
      <c r="K56" s="60">
        <v>13790</v>
      </c>
      <c r="L56" s="99"/>
      <c r="M56" s="28">
        <f t="shared" si="4"/>
        <v>0</v>
      </c>
      <c r="N56" s="84"/>
      <c r="O56" s="51">
        <v>0.2</v>
      </c>
      <c r="P56" s="47">
        <f t="shared" si="5"/>
        <v>0</v>
      </c>
    </row>
    <row r="57" spans="2:16" ht="12.75">
      <c r="B57" s="89"/>
      <c r="C57" s="36">
        <v>9</v>
      </c>
      <c r="D57" s="37" t="s">
        <v>146</v>
      </c>
      <c r="E57" s="72" t="s">
        <v>800</v>
      </c>
      <c r="F57" s="40" t="s">
        <v>56</v>
      </c>
      <c r="G57" s="40" t="s">
        <v>146</v>
      </c>
      <c r="H57" s="36" t="s">
        <v>37</v>
      </c>
      <c r="I57" s="37" t="s">
        <v>147</v>
      </c>
      <c r="J57" s="39"/>
      <c r="K57" s="60">
        <v>3105</v>
      </c>
      <c r="L57" s="99"/>
      <c r="M57" s="28">
        <f t="shared" si="4"/>
        <v>0</v>
      </c>
      <c r="N57" s="84"/>
      <c r="O57" s="51">
        <v>0.2</v>
      </c>
      <c r="P57" s="47">
        <f t="shared" si="5"/>
        <v>0</v>
      </c>
    </row>
    <row r="58" spans="2:16" ht="12.75">
      <c r="B58" s="89"/>
      <c r="C58" s="36">
        <v>10</v>
      </c>
      <c r="D58" s="37" t="s">
        <v>148</v>
      </c>
      <c r="E58" s="72" t="s">
        <v>801</v>
      </c>
      <c r="F58" s="40" t="s">
        <v>56</v>
      </c>
      <c r="G58" s="40" t="s">
        <v>149</v>
      </c>
      <c r="H58" s="36" t="s">
        <v>37</v>
      </c>
      <c r="I58" s="37" t="s">
        <v>147</v>
      </c>
      <c r="J58" s="39"/>
      <c r="K58" s="60">
        <v>8760</v>
      </c>
      <c r="L58" s="99"/>
      <c r="M58" s="28">
        <f t="shared" si="4"/>
        <v>0</v>
      </c>
      <c r="N58" s="84"/>
      <c r="O58" s="51">
        <v>0.2</v>
      </c>
      <c r="P58" s="47">
        <f t="shared" si="5"/>
        <v>0</v>
      </c>
    </row>
    <row r="59" spans="2:16" ht="12.75">
      <c r="B59" s="89"/>
      <c r="C59" s="36">
        <v>11</v>
      </c>
      <c r="D59" s="37" t="s">
        <v>150</v>
      </c>
      <c r="E59" s="72" t="s">
        <v>802</v>
      </c>
      <c r="F59" s="40" t="s">
        <v>56</v>
      </c>
      <c r="G59" s="40" t="s">
        <v>151</v>
      </c>
      <c r="H59" s="36" t="s">
        <v>37</v>
      </c>
      <c r="I59" s="37" t="s">
        <v>147</v>
      </c>
      <c r="J59" s="39"/>
      <c r="K59" s="60">
        <v>10130</v>
      </c>
      <c r="L59" s="99"/>
      <c r="M59" s="28">
        <f t="shared" si="4"/>
        <v>0</v>
      </c>
      <c r="N59" s="84"/>
      <c r="O59" s="51">
        <v>0.2</v>
      </c>
      <c r="P59" s="47">
        <f t="shared" si="5"/>
        <v>0</v>
      </c>
    </row>
    <row r="60" spans="2:16" ht="25.5">
      <c r="B60" s="89"/>
      <c r="C60" s="36">
        <v>12</v>
      </c>
      <c r="D60" s="37" t="s">
        <v>152</v>
      </c>
      <c r="E60" s="72" t="s">
        <v>803</v>
      </c>
      <c r="F60" s="40" t="s">
        <v>56</v>
      </c>
      <c r="G60" s="40" t="s">
        <v>153</v>
      </c>
      <c r="H60" s="36" t="s">
        <v>37</v>
      </c>
      <c r="I60" s="37" t="s">
        <v>147</v>
      </c>
      <c r="J60" s="39"/>
      <c r="K60" s="60">
        <v>44190</v>
      </c>
      <c r="L60" s="99"/>
      <c r="M60" s="28">
        <f t="shared" si="4"/>
        <v>0</v>
      </c>
      <c r="N60" s="84"/>
      <c r="O60" s="51">
        <v>0.2</v>
      </c>
      <c r="P60" s="47">
        <f t="shared" si="5"/>
        <v>0</v>
      </c>
    </row>
    <row r="61" spans="2:16" ht="22.5">
      <c r="B61" s="89"/>
      <c r="C61" s="36">
        <v>13</v>
      </c>
      <c r="D61" s="37" t="s">
        <v>99</v>
      </c>
      <c r="E61" s="72" t="s">
        <v>804</v>
      </c>
      <c r="F61" s="40" t="s">
        <v>56</v>
      </c>
      <c r="G61" s="40" t="s">
        <v>62</v>
      </c>
      <c r="H61" s="36" t="s">
        <v>37</v>
      </c>
      <c r="I61" s="37" t="s">
        <v>50</v>
      </c>
      <c r="J61" s="39"/>
      <c r="K61" s="60">
        <v>1260</v>
      </c>
      <c r="L61" s="99"/>
      <c r="M61" s="28">
        <f t="shared" si="4"/>
        <v>0</v>
      </c>
      <c r="N61" s="84"/>
      <c r="O61" s="51">
        <v>0.2</v>
      </c>
      <c r="P61" s="47">
        <f t="shared" si="5"/>
        <v>0</v>
      </c>
    </row>
    <row r="62" spans="2:16" ht="25.5">
      <c r="B62" s="89"/>
      <c r="C62" s="36">
        <v>14</v>
      </c>
      <c r="D62" s="37" t="s">
        <v>154</v>
      </c>
      <c r="E62" s="72" t="s">
        <v>805</v>
      </c>
      <c r="F62" s="40" t="s">
        <v>56</v>
      </c>
      <c r="G62" s="40" t="s">
        <v>155</v>
      </c>
      <c r="H62" s="36" t="s">
        <v>37</v>
      </c>
      <c r="I62" s="37" t="s">
        <v>156</v>
      </c>
      <c r="J62" s="39"/>
      <c r="K62" s="60">
        <v>17850</v>
      </c>
      <c r="L62" s="99"/>
      <c r="M62" s="28">
        <f t="shared" si="4"/>
        <v>0</v>
      </c>
      <c r="N62" s="84"/>
      <c r="O62" s="51">
        <v>0.2</v>
      </c>
      <c r="P62" s="47">
        <f t="shared" si="5"/>
        <v>0</v>
      </c>
    </row>
    <row r="63" spans="2:16" ht="12.75">
      <c r="B63" s="89"/>
      <c r="C63" s="36">
        <v>15</v>
      </c>
      <c r="D63" s="37" t="s">
        <v>157</v>
      </c>
      <c r="E63" s="72" t="s">
        <v>806</v>
      </c>
      <c r="F63" s="40" t="s">
        <v>56</v>
      </c>
      <c r="G63" s="40" t="s">
        <v>158</v>
      </c>
      <c r="H63" s="36" t="s">
        <v>37</v>
      </c>
      <c r="I63" s="37" t="s">
        <v>159</v>
      </c>
      <c r="J63" s="39"/>
      <c r="K63" s="60">
        <v>7500</v>
      </c>
      <c r="L63" s="100"/>
      <c r="M63" s="28">
        <f t="shared" si="4"/>
        <v>0</v>
      </c>
      <c r="N63" s="85"/>
      <c r="O63" s="51">
        <v>0.2</v>
      </c>
      <c r="P63" s="47">
        <f t="shared" si="5"/>
        <v>0</v>
      </c>
    </row>
    <row r="64" spans="2:16" ht="12.75">
      <c r="B64" s="89"/>
      <c r="C64" s="92" t="s">
        <v>160</v>
      </c>
      <c r="D64" s="92"/>
      <c r="E64" s="92"/>
      <c r="F64" s="92"/>
      <c r="G64" s="92"/>
      <c r="H64" s="92"/>
      <c r="I64" s="92"/>
      <c r="J64" s="93"/>
      <c r="K64" s="28"/>
      <c r="L64" s="47">
        <v>5625672</v>
      </c>
      <c r="M64" s="28">
        <f>SUM(M49:M63)</f>
        <v>0</v>
      </c>
      <c r="N64" s="55"/>
      <c r="O64" s="51"/>
      <c r="P64" s="47">
        <f>SUM(P49:P63)</f>
        <v>0</v>
      </c>
    </row>
    <row r="65" spans="2:16" ht="12.75">
      <c r="B65" s="89" t="s">
        <v>161</v>
      </c>
      <c r="C65" s="90" t="s">
        <v>162</v>
      </c>
      <c r="D65" s="90"/>
      <c r="E65" s="90"/>
      <c r="F65" s="90"/>
      <c r="G65" s="90"/>
      <c r="H65" s="90"/>
      <c r="I65" s="90"/>
      <c r="J65" s="91"/>
      <c r="K65" s="28"/>
      <c r="L65" s="47"/>
      <c r="M65" s="28"/>
      <c r="N65" s="55"/>
      <c r="O65" s="51"/>
      <c r="P65" s="47"/>
    </row>
    <row r="66" spans="2:16" ht="51">
      <c r="B66" s="89"/>
      <c r="C66" s="30" t="s">
        <v>31</v>
      </c>
      <c r="D66" s="31" t="s">
        <v>32</v>
      </c>
      <c r="E66" s="31" t="s">
        <v>45</v>
      </c>
      <c r="F66" s="32" t="s">
        <v>44</v>
      </c>
      <c r="G66" s="33" t="s">
        <v>33</v>
      </c>
      <c r="H66" s="31" t="s">
        <v>1</v>
      </c>
      <c r="I66" s="31" t="s">
        <v>34</v>
      </c>
      <c r="J66" s="34" t="s">
        <v>26</v>
      </c>
      <c r="K66" s="35" t="s">
        <v>27</v>
      </c>
      <c r="L66" s="48" t="s">
        <v>38</v>
      </c>
      <c r="M66" s="35" t="s">
        <v>35</v>
      </c>
      <c r="N66" s="56" t="s">
        <v>39</v>
      </c>
      <c r="O66" s="52" t="s">
        <v>42</v>
      </c>
      <c r="P66" s="48" t="s">
        <v>36</v>
      </c>
    </row>
    <row r="67" spans="2:16" ht="25.5">
      <c r="B67" s="89"/>
      <c r="C67" s="36">
        <v>1</v>
      </c>
      <c r="D67" s="37" t="s">
        <v>163</v>
      </c>
      <c r="E67" s="72" t="s">
        <v>807</v>
      </c>
      <c r="F67" s="40" t="s">
        <v>164</v>
      </c>
      <c r="G67" s="40" t="s">
        <v>165</v>
      </c>
      <c r="H67" s="36" t="s">
        <v>37</v>
      </c>
      <c r="I67" s="37" t="s">
        <v>166</v>
      </c>
      <c r="J67" s="39"/>
      <c r="K67" s="60">
        <v>31000</v>
      </c>
      <c r="L67" s="98">
        <v>6053000</v>
      </c>
      <c r="M67" s="28">
        <f>J67*K67</f>
        <v>0</v>
      </c>
      <c r="N67" s="83">
        <v>1</v>
      </c>
      <c r="O67" s="51">
        <v>0.2</v>
      </c>
      <c r="P67" s="47">
        <f>M67*O67</f>
        <v>0</v>
      </c>
    </row>
    <row r="68" spans="2:16" ht="25.5">
      <c r="B68" s="89"/>
      <c r="C68" s="36">
        <v>2</v>
      </c>
      <c r="D68" s="37" t="s">
        <v>167</v>
      </c>
      <c r="E68" s="72" t="s">
        <v>808</v>
      </c>
      <c r="F68" s="40" t="s">
        <v>164</v>
      </c>
      <c r="G68" s="40" t="s">
        <v>168</v>
      </c>
      <c r="H68" s="36" t="s">
        <v>37</v>
      </c>
      <c r="I68" s="37" t="s">
        <v>169</v>
      </c>
      <c r="J68" s="39"/>
      <c r="K68" s="60">
        <v>124000</v>
      </c>
      <c r="L68" s="99"/>
      <c r="M68" s="28">
        <f>J68*K68</f>
        <v>0</v>
      </c>
      <c r="N68" s="84"/>
      <c r="O68" s="51">
        <v>0.2</v>
      </c>
      <c r="P68" s="47">
        <f>M68*O68</f>
        <v>0</v>
      </c>
    </row>
    <row r="69" spans="2:16" ht="25.5">
      <c r="B69" s="89"/>
      <c r="C69" s="36">
        <v>3</v>
      </c>
      <c r="D69" s="37" t="s">
        <v>170</v>
      </c>
      <c r="E69" s="72" t="s">
        <v>809</v>
      </c>
      <c r="F69" s="40" t="s">
        <v>164</v>
      </c>
      <c r="G69" s="40" t="s">
        <v>171</v>
      </c>
      <c r="H69" s="36" t="s">
        <v>37</v>
      </c>
      <c r="I69" s="37" t="s">
        <v>172</v>
      </c>
      <c r="J69" s="39"/>
      <c r="K69" s="60">
        <v>270000</v>
      </c>
      <c r="L69" s="99"/>
      <c r="M69" s="28">
        <f>J69*K69</f>
        <v>0</v>
      </c>
      <c r="N69" s="84"/>
      <c r="O69" s="51">
        <v>0.2</v>
      </c>
      <c r="P69" s="47">
        <f>M69*O69</f>
        <v>0</v>
      </c>
    </row>
    <row r="70" spans="2:16" ht="12.75">
      <c r="B70" s="89"/>
      <c r="C70" s="36">
        <v>4</v>
      </c>
      <c r="D70" s="37" t="s">
        <v>173</v>
      </c>
      <c r="E70" s="72" t="s">
        <v>810</v>
      </c>
      <c r="F70" s="40" t="s">
        <v>164</v>
      </c>
      <c r="G70" s="40" t="s">
        <v>174</v>
      </c>
      <c r="H70" s="36" t="s">
        <v>37</v>
      </c>
      <c r="I70" s="37" t="s">
        <v>175</v>
      </c>
      <c r="J70" s="39"/>
      <c r="K70" s="60">
        <v>12500</v>
      </c>
      <c r="L70" s="100"/>
      <c r="M70" s="28">
        <f>J70*K70</f>
        <v>0</v>
      </c>
      <c r="N70" s="85"/>
      <c r="O70" s="51">
        <v>0.2</v>
      </c>
      <c r="P70" s="47">
        <f>M70*O70</f>
        <v>0</v>
      </c>
    </row>
    <row r="71" spans="2:16" ht="12.75">
      <c r="B71" s="89"/>
      <c r="C71" s="92" t="s">
        <v>176</v>
      </c>
      <c r="D71" s="92"/>
      <c r="E71" s="92"/>
      <c r="F71" s="92"/>
      <c r="G71" s="92"/>
      <c r="H71" s="92"/>
      <c r="I71" s="92"/>
      <c r="J71" s="93"/>
      <c r="K71" s="28"/>
      <c r="L71" s="47">
        <v>6053000</v>
      </c>
      <c r="M71" s="28">
        <f>SUM(M67:M70)</f>
        <v>0</v>
      </c>
      <c r="N71" s="55"/>
      <c r="O71" s="51"/>
      <c r="P71" s="47">
        <f>SUM(P67:P70)</f>
        <v>0</v>
      </c>
    </row>
    <row r="72" spans="2:16" ht="12.75">
      <c r="B72" s="89" t="s">
        <v>177</v>
      </c>
      <c r="C72" s="90" t="s">
        <v>178</v>
      </c>
      <c r="D72" s="90"/>
      <c r="E72" s="90"/>
      <c r="F72" s="90"/>
      <c r="G72" s="90"/>
      <c r="H72" s="90"/>
      <c r="I72" s="90"/>
      <c r="J72" s="91"/>
      <c r="K72" s="28"/>
      <c r="L72" s="47"/>
      <c r="M72" s="28"/>
      <c r="N72" s="55"/>
      <c r="O72" s="51"/>
      <c r="P72" s="47"/>
    </row>
    <row r="73" spans="2:16" ht="51">
      <c r="B73" s="89"/>
      <c r="C73" s="30" t="s">
        <v>31</v>
      </c>
      <c r="D73" s="31" t="s">
        <v>32</v>
      </c>
      <c r="E73" s="31" t="s">
        <v>45</v>
      </c>
      <c r="F73" s="32" t="s">
        <v>44</v>
      </c>
      <c r="G73" s="33" t="s">
        <v>33</v>
      </c>
      <c r="H73" s="31" t="s">
        <v>1</v>
      </c>
      <c r="I73" s="31" t="s">
        <v>34</v>
      </c>
      <c r="J73" s="34" t="s">
        <v>26</v>
      </c>
      <c r="K73" s="35" t="s">
        <v>27</v>
      </c>
      <c r="L73" s="48" t="s">
        <v>38</v>
      </c>
      <c r="M73" s="35" t="s">
        <v>35</v>
      </c>
      <c r="N73" s="56" t="s">
        <v>39</v>
      </c>
      <c r="O73" s="52" t="s">
        <v>42</v>
      </c>
      <c r="P73" s="48" t="s">
        <v>36</v>
      </c>
    </row>
    <row r="74" spans="2:16" ht="22.5">
      <c r="B74" s="89"/>
      <c r="C74" s="36">
        <v>1</v>
      </c>
      <c r="D74" s="37" t="s">
        <v>179</v>
      </c>
      <c r="E74" s="72" t="s">
        <v>811</v>
      </c>
      <c r="F74" s="38" t="s">
        <v>70</v>
      </c>
      <c r="G74" s="38" t="s">
        <v>180</v>
      </c>
      <c r="H74" s="36" t="s">
        <v>37</v>
      </c>
      <c r="I74" s="37" t="s">
        <v>181</v>
      </c>
      <c r="J74" s="39"/>
      <c r="K74" s="61">
        <v>3550</v>
      </c>
      <c r="L74" s="68">
        <v>2428200</v>
      </c>
      <c r="M74" s="28">
        <f>J74*K74</f>
        <v>0</v>
      </c>
      <c r="N74" s="55">
        <v>1</v>
      </c>
      <c r="O74" s="51">
        <v>0.2</v>
      </c>
      <c r="P74" s="47">
        <f>M74*O74</f>
        <v>0</v>
      </c>
    </row>
    <row r="75" spans="2:16" ht="12.75">
      <c r="B75" s="89"/>
      <c r="C75" s="92" t="s">
        <v>182</v>
      </c>
      <c r="D75" s="92"/>
      <c r="E75" s="92"/>
      <c r="F75" s="92"/>
      <c r="G75" s="92"/>
      <c r="H75" s="92"/>
      <c r="I75" s="92"/>
      <c r="J75" s="93"/>
      <c r="K75" s="28"/>
      <c r="L75" s="47">
        <v>2428200</v>
      </c>
      <c r="M75" s="28">
        <f>SUM(M74)</f>
        <v>0</v>
      </c>
      <c r="N75" s="55"/>
      <c r="O75" s="51"/>
      <c r="P75" s="47">
        <f>SUM(P74)</f>
        <v>0</v>
      </c>
    </row>
    <row r="76" spans="2:16" ht="12.75">
      <c r="B76" s="89" t="s">
        <v>183</v>
      </c>
      <c r="C76" s="90" t="s">
        <v>184</v>
      </c>
      <c r="D76" s="90"/>
      <c r="E76" s="90"/>
      <c r="F76" s="90"/>
      <c r="G76" s="90"/>
      <c r="H76" s="90"/>
      <c r="I76" s="90"/>
      <c r="J76" s="91"/>
      <c r="K76" s="28"/>
      <c r="L76" s="47"/>
      <c r="M76" s="28"/>
      <c r="N76" s="55"/>
      <c r="O76" s="51"/>
      <c r="P76" s="47"/>
    </row>
    <row r="77" spans="2:16" ht="51">
      <c r="B77" s="89"/>
      <c r="C77" s="30" t="s">
        <v>31</v>
      </c>
      <c r="D77" s="31" t="s">
        <v>32</v>
      </c>
      <c r="E77" s="31" t="s">
        <v>45</v>
      </c>
      <c r="F77" s="32" t="s">
        <v>44</v>
      </c>
      <c r="G77" s="33" t="s">
        <v>33</v>
      </c>
      <c r="H77" s="31" t="s">
        <v>1</v>
      </c>
      <c r="I77" s="31" t="s">
        <v>34</v>
      </c>
      <c r="J77" s="34" t="s">
        <v>26</v>
      </c>
      <c r="K77" s="35" t="s">
        <v>27</v>
      </c>
      <c r="L77" s="48" t="s">
        <v>38</v>
      </c>
      <c r="M77" s="35" t="s">
        <v>35</v>
      </c>
      <c r="N77" s="56" t="s">
        <v>39</v>
      </c>
      <c r="O77" s="52" t="s">
        <v>42</v>
      </c>
      <c r="P77" s="48" t="s">
        <v>36</v>
      </c>
    </row>
    <row r="78" spans="2:16" ht="12.75">
      <c r="B78" s="89"/>
      <c r="C78" s="36">
        <v>1</v>
      </c>
      <c r="D78" s="37" t="s">
        <v>185</v>
      </c>
      <c r="E78" s="72" t="s">
        <v>812</v>
      </c>
      <c r="F78" s="38" t="s">
        <v>70</v>
      </c>
      <c r="G78" s="42" t="s">
        <v>186</v>
      </c>
      <c r="H78" s="36" t="s">
        <v>37</v>
      </c>
      <c r="I78" s="37" t="s">
        <v>187</v>
      </c>
      <c r="J78" s="39"/>
      <c r="K78" s="61">
        <v>7680</v>
      </c>
      <c r="L78" s="74">
        <v>1018199.2</v>
      </c>
      <c r="M78" s="28">
        <f>J78*K78</f>
        <v>0</v>
      </c>
      <c r="N78" s="83">
        <v>1</v>
      </c>
      <c r="O78" s="51">
        <v>0.2</v>
      </c>
      <c r="P78" s="47">
        <f>M78*O78</f>
        <v>0</v>
      </c>
    </row>
    <row r="79" spans="2:16" ht="12.75">
      <c r="B79" s="89"/>
      <c r="C79" s="36">
        <v>2</v>
      </c>
      <c r="D79" s="37" t="s">
        <v>188</v>
      </c>
      <c r="E79" s="72" t="s">
        <v>813</v>
      </c>
      <c r="F79" s="38" t="s">
        <v>70</v>
      </c>
      <c r="G79" s="42" t="s">
        <v>189</v>
      </c>
      <c r="H79" s="36" t="s">
        <v>37</v>
      </c>
      <c r="I79" s="37" t="s">
        <v>190</v>
      </c>
      <c r="J79" s="39"/>
      <c r="K79" s="61">
        <v>7906</v>
      </c>
      <c r="L79" s="75"/>
      <c r="M79" s="28">
        <f aca="true" t="shared" si="6" ref="M79:M88">J79*K79</f>
        <v>0</v>
      </c>
      <c r="N79" s="84"/>
      <c r="O79" s="51">
        <v>0.2</v>
      </c>
      <c r="P79" s="47">
        <f aca="true" t="shared" si="7" ref="P79:P88">M79*O79</f>
        <v>0</v>
      </c>
    </row>
    <row r="80" spans="2:16" ht="12.75">
      <c r="B80" s="89"/>
      <c r="C80" s="36">
        <v>3</v>
      </c>
      <c r="D80" s="37" t="s">
        <v>191</v>
      </c>
      <c r="E80" s="72" t="s">
        <v>814</v>
      </c>
      <c r="F80" s="38" t="s">
        <v>70</v>
      </c>
      <c r="G80" s="42" t="s">
        <v>192</v>
      </c>
      <c r="H80" s="36" t="s">
        <v>37</v>
      </c>
      <c r="I80" s="37" t="s">
        <v>193</v>
      </c>
      <c r="J80" s="39"/>
      <c r="K80" s="61">
        <v>5120</v>
      </c>
      <c r="L80" s="75"/>
      <c r="M80" s="28">
        <f t="shared" si="6"/>
        <v>0</v>
      </c>
      <c r="N80" s="84"/>
      <c r="O80" s="51">
        <v>0.2</v>
      </c>
      <c r="P80" s="47">
        <f t="shared" si="7"/>
        <v>0</v>
      </c>
    </row>
    <row r="81" spans="2:16" ht="12.75">
      <c r="B81" s="89"/>
      <c r="C81" s="36">
        <v>4</v>
      </c>
      <c r="D81" s="37" t="s">
        <v>194</v>
      </c>
      <c r="E81" s="72" t="s">
        <v>815</v>
      </c>
      <c r="F81" s="38" t="s">
        <v>70</v>
      </c>
      <c r="G81" s="42" t="s">
        <v>195</v>
      </c>
      <c r="H81" s="36" t="s">
        <v>37</v>
      </c>
      <c r="I81" s="37" t="s">
        <v>187</v>
      </c>
      <c r="J81" s="39"/>
      <c r="K81" s="61">
        <v>8350</v>
      </c>
      <c r="L81" s="75"/>
      <c r="M81" s="28">
        <f t="shared" si="6"/>
        <v>0</v>
      </c>
      <c r="N81" s="84"/>
      <c r="O81" s="51">
        <v>0.2</v>
      </c>
      <c r="P81" s="47">
        <f t="shared" si="7"/>
        <v>0</v>
      </c>
    </row>
    <row r="82" spans="2:16" ht="12.75">
      <c r="B82" s="89"/>
      <c r="C82" s="36">
        <v>5</v>
      </c>
      <c r="D82" s="37" t="s">
        <v>194</v>
      </c>
      <c r="E82" s="72" t="s">
        <v>816</v>
      </c>
      <c r="F82" s="38" t="s">
        <v>70</v>
      </c>
      <c r="G82" s="42" t="s">
        <v>196</v>
      </c>
      <c r="H82" s="36" t="s">
        <v>37</v>
      </c>
      <c r="I82" s="37" t="s">
        <v>197</v>
      </c>
      <c r="J82" s="39"/>
      <c r="K82" s="61">
        <v>22200</v>
      </c>
      <c r="L82" s="75"/>
      <c r="M82" s="28">
        <f t="shared" si="6"/>
        <v>0</v>
      </c>
      <c r="N82" s="84"/>
      <c r="O82" s="51">
        <v>0.2</v>
      </c>
      <c r="P82" s="47">
        <f t="shared" si="7"/>
        <v>0</v>
      </c>
    </row>
    <row r="83" spans="2:16" ht="12.75">
      <c r="B83" s="89"/>
      <c r="C83" s="36">
        <v>6</v>
      </c>
      <c r="D83" s="37" t="s">
        <v>198</v>
      </c>
      <c r="E83" s="72" t="s">
        <v>817</v>
      </c>
      <c r="F83" s="38" t="s">
        <v>70</v>
      </c>
      <c r="G83" s="42" t="s">
        <v>199</v>
      </c>
      <c r="H83" s="36" t="s">
        <v>37</v>
      </c>
      <c r="I83" s="37" t="s">
        <v>200</v>
      </c>
      <c r="J83" s="39"/>
      <c r="K83" s="61">
        <v>1380</v>
      </c>
      <c r="L83" s="75"/>
      <c r="M83" s="28">
        <f t="shared" si="6"/>
        <v>0</v>
      </c>
      <c r="N83" s="84"/>
      <c r="O83" s="51">
        <v>0.2</v>
      </c>
      <c r="P83" s="47">
        <f t="shared" si="7"/>
        <v>0</v>
      </c>
    </row>
    <row r="84" spans="2:16" ht="12.75">
      <c r="B84" s="89"/>
      <c r="C84" s="36">
        <v>7</v>
      </c>
      <c r="D84" s="37" t="s">
        <v>201</v>
      </c>
      <c r="E84" s="72" t="s">
        <v>818</v>
      </c>
      <c r="F84" s="38" t="s">
        <v>70</v>
      </c>
      <c r="G84" s="42" t="s">
        <v>202</v>
      </c>
      <c r="H84" s="36" t="s">
        <v>37</v>
      </c>
      <c r="I84" s="37" t="s">
        <v>203</v>
      </c>
      <c r="J84" s="39"/>
      <c r="K84" s="61">
        <v>2500</v>
      </c>
      <c r="L84" s="75"/>
      <c r="M84" s="28">
        <f t="shared" si="6"/>
        <v>0</v>
      </c>
      <c r="N84" s="84"/>
      <c r="O84" s="51">
        <v>0.2</v>
      </c>
      <c r="P84" s="47">
        <f t="shared" si="7"/>
        <v>0</v>
      </c>
    </row>
    <row r="85" spans="2:16" ht="25.5">
      <c r="B85" s="89"/>
      <c r="C85" s="36">
        <v>8</v>
      </c>
      <c r="D85" s="37" t="s">
        <v>204</v>
      </c>
      <c r="E85" s="72" t="s">
        <v>819</v>
      </c>
      <c r="F85" s="38" t="s">
        <v>70</v>
      </c>
      <c r="G85" s="42" t="s">
        <v>204</v>
      </c>
      <c r="H85" s="36" t="s">
        <v>37</v>
      </c>
      <c r="I85" s="37" t="s">
        <v>205</v>
      </c>
      <c r="J85" s="39"/>
      <c r="K85" s="61">
        <v>11400</v>
      </c>
      <c r="L85" s="75"/>
      <c r="M85" s="28">
        <f t="shared" si="6"/>
        <v>0</v>
      </c>
      <c r="N85" s="84"/>
      <c r="O85" s="51">
        <v>0.2</v>
      </c>
      <c r="P85" s="47">
        <f t="shared" si="7"/>
        <v>0</v>
      </c>
    </row>
    <row r="86" spans="2:16" ht="25.5">
      <c r="B86" s="89"/>
      <c r="C86" s="36">
        <v>9</v>
      </c>
      <c r="D86" s="37" t="s">
        <v>204</v>
      </c>
      <c r="E86" s="72" t="s">
        <v>820</v>
      </c>
      <c r="F86" s="38" t="s">
        <v>70</v>
      </c>
      <c r="G86" s="42" t="s">
        <v>204</v>
      </c>
      <c r="H86" s="36" t="s">
        <v>37</v>
      </c>
      <c r="I86" s="37" t="s">
        <v>206</v>
      </c>
      <c r="J86" s="39"/>
      <c r="K86" s="61">
        <v>5700</v>
      </c>
      <c r="L86" s="75"/>
      <c r="M86" s="28">
        <f t="shared" si="6"/>
        <v>0</v>
      </c>
      <c r="N86" s="84"/>
      <c r="O86" s="51">
        <v>0.2</v>
      </c>
      <c r="P86" s="47">
        <f t="shared" si="7"/>
        <v>0</v>
      </c>
    </row>
    <row r="87" spans="2:16" ht="38.25">
      <c r="B87" s="89"/>
      <c r="C87" s="36">
        <v>10</v>
      </c>
      <c r="D87" s="37" t="s">
        <v>207</v>
      </c>
      <c r="E87" s="72" t="s">
        <v>821</v>
      </c>
      <c r="F87" s="38" t="s">
        <v>70</v>
      </c>
      <c r="G87" s="42" t="s">
        <v>208</v>
      </c>
      <c r="H87" s="36" t="s">
        <v>37</v>
      </c>
      <c r="I87" s="37" t="s">
        <v>209</v>
      </c>
      <c r="J87" s="39"/>
      <c r="K87" s="61">
        <v>6500</v>
      </c>
      <c r="L87" s="75"/>
      <c r="M87" s="28">
        <f t="shared" si="6"/>
        <v>0</v>
      </c>
      <c r="N87" s="84"/>
      <c r="O87" s="51">
        <v>0.2</v>
      </c>
      <c r="P87" s="47">
        <f t="shared" si="7"/>
        <v>0</v>
      </c>
    </row>
    <row r="88" spans="2:16" ht="12.75">
      <c r="B88" s="89"/>
      <c r="C88" s="36">
        <v>11</v>
      </c>
      <c r="D88" s="37" t="s">
        <v>191</v>
      </c>
      <c r="E88" s="72" t="s">
        <v>822</v>
      </c>
      <c r="F88" s="38" t="s">
        <v>70</v>
      </c>
      <c r="G88" s="42" t="s">
        <v>192</v>
      </c>
      <c r="H88" s="36" t="s">
        <v>37</v>
      </c>
      <c r="I88" s="37" t="s">
        <v>187</v>
      </c>
      <c r="J88" s="39"/>
      <c r="K88" s="61">
        <v>10240</v>
      </c>
      <c r="L88" s="76"/>
      <c r="M88" s="28">
        <f t="shared" si="6"/>
        <v>0</v>
      </c>
      <c r="N88" s="85"/>
      <c r="O88" s="51">
        <v>0.2</v>
      </c>
      <c r="P88" s="47">
        <f t="shared" si="7"/>
        <v>0</v>
      </c>
    </row>
    <row r="89" spans="2:16" ht="12.75">
      <c r="B89" s="89"/>
      <c r="C89" s="92" t="s">
        <v>210</v>
      </c>
      <c r="D89" s="92"/>
      <c r="E89" s="92"/>
      <c r="F89" s="92"/>
      <c r="G89" s="92"/>
      <c r="H89" s="92"/>
      <c r="I89" s="92"/>
      <c r="J89" s="93"/>
      <c r="K89" s="28"/>
      <c r="L89" s="47">
        <v>1018199.2</v>
      </c>
      <c r="M89" s="28">
        <f>SUM(M78:M88)</f>
        <v>0</v>
      </c>
      <c r="N89" s="55"/>
      <c r="O89" s="51"/>
      <c r="P89" s="47">
        <f>SUM(P78:P88)</f>
        <v>0</v>
      </c>
    </row>
    <row r="90" spans="2:16" ht="12.75">
      <c r="B90" s="89" t="s">
        <v>211</v>
      </c>
      <c r="C90" s="90" t="s">
        <v>212</v>
      </c>
      <c r="D90" s="90"/>
      <c r="E90" s="90"/>
      <c r="F90" s="90"/>
      <c r="G90" s="90"/>
      <c r="H90" s="90"/>
      <c r="I90" s="90"/>
      <c r="J90" s="91"/>
      <c r="K90" s="28"/>
      <c r="L90" s="47"/>
      <c r="M90" s="28"/>
      <c r="N90" s="55"/>
      <c r="O90" s="51"/>
      <c r="P90" s="47"/>
    </row>
    <row r="91" spans="2:16" ht="51">
      <c r="B91" s="89"/>
      <c r="C91" s="30" t="s">
        <v>31</v>
      </c>
      <c r="D91" s="31" t="s">
        <v>32</v>
      </c>
      <c r="E91" s="31" t="s">
        <v>45</v>
      </c>
      <c r="F91" s="32" t="s">
        <v>44</v>
      </c>
      <c r="G91" s="33" t="s">
        <v>33</v>
      </c>
      <c r="H91" s="31" t="s">
        <v>1</v>
      </c>
      <c r="I91" s="31" t="s">
        <v>34</v>
      </c>
      <c r="J91" s="34" t="s">
        <v>26</v>
      </c>
      <c r="K91" s="35" t="s">
        <v>27</v>
      </c>
      <c r="L91" s="48" t="s">
        <v>38</v>
      </c>
      <c r="M91" s="35" t="s">
        <v>35</v>
      </c>
      <c r="N91" s="56" t="s">
        <v>39</v>
      </c>
      <c r="O91" s="52" t="s">
        <v>42</v>
      </c>
      <c r="P91" s="48" t="s">
        <v>36</v>
      </c>
    </row>
    <row r="92" spans="2:16" ht="38.25">
      <c r="B92" s="89"/>
      <c r="C92" s="36">
        <v>1</v>
      </c>
      <c r="D92" s="37" t="s">
        <v>213</v>
      </c>
      <c r="E92" s="72" t="s">
        <v>823</v>
      </c>
      <c r="F92" s="43" t="s">
        <v>214</v>
      </c>
      <c r="G92" s="44" t="s">
        <v>215</v>
      </c>
      <c r="H92" s="36" t="s">
        <v>37</v>
      </c>
      <c r="I92" s="37" t="s">
        <v>216</v>
      </c>
      <c r="J92" s="39"/>
      <c r="K92" s="61">
        <v>102925</v>
      </c>
      <c r="L92" s="74">
        <v>1919606</v>
      </c>
      <c r="M92" s="28">
        <f aca="true" t="shared" si="8" ref="M92:M97">J92*K92</f>
        <v>0</v>
      </c>
      <c r="N92" s="83">
        <v>1</v>
      </c>
      <c r="O92" s="51">
        <v>0.2</v>
      </c>
      <c r="P92" s="47">
        <f aca="true" t="shared" si="9" ref="P92:P97">M92*O92</f>
        <v>0</v>
      </c>
    </row>
    <row r="93" spans="2:16" ht="38.25">
      <c r="B93" s="89"/>
      <c r="C93" s="36">
        <v>2</v>
      </c>
      <c r="D93" s="37" t="s">
        <v>217</v>
      </c>
      <c r="E93" s="72" t="s">
        <v>824</v>
      </c>
      <c r="F93" s="43" t="s">
        <v>214</v>
      </c>
      <c r="G93" s="44" t="s">
        <v>218</v>
      </c>
      <c r="H93" s="36" t="s">
        <v>37</v>
      </c>
      <c r="I93" s="37" t="s">
        <v>216</v>
      </c>
      <c r="J93" s="39"/>
      <c r="K93" s="61">
        <v>66588</v>
      </c>
      <c r="L93" s="75"/>
      <c r="M93" s="28">
        <f t="shared" si="8"/>
        <v>0</v>
      </c>
      <c r="N93" s="84"/>
      <c r="O93" s="51">
        <v>0.2</v>
      </c>
      <c r="P93" s="47">
        <f t="shared" si="9"/>
        <v>0</v>
      </c>
    </row>
    <row r="94" spans="2:16" ht="38.25">
      <c r="B94" s="89"/>
      <c r="C94" s="36">
        <v>3</v>
      </c>
      <c r="D94" s="37" t="s">
        <v>219</v>
      </c>
      <c r="E94" s="72" t="s">
        <v>825</v>
      </c>
      <c r="F94" s="43" t="s">
        <v>214</v>
      </c>
      <c r="G94" s="44" t="s">
        <v>220</v>
      </c>
      <c r="H94" s="36" t="s">
        <v>37</v>
      </c>
      <c r="I94" s="37" t="s">
        <v>216</v>
      </c>
      <c r="J94" s="39"/>
      <c r="K94" s="61">
        <v>66588</v>
      </c>
      <c r="L94" s="75"/>
      <c r="M94" s="28">
        <f t="shared" si="8"/>
        <v>0</v>
      </c>
      <c r="N94" s="84"/>
      <c r="O94" s="51">
        <v>0.2</v>
      </c>
      <c r="P94" s="47">
        <f t="shared" si="9"/>
        <v>0</v>
      </c>
    </row>
    <row r="95" spans="2:16" ht="12.75">
      <c r="B95" s="89"/>
      <c r="C95" s="36">
        <v>4</v>
      </c>
      <c r="D95" s="37" t="s">
        <v>221</v>
      </c>
      <c r="E95" s="72" t="s">
        <v>826</v>
      </c>
      <c r="F95" s="43" t="s">
        <v>214</v>
      </c>
      <c r="G95" s="44" t="s">
        <v>222</v>
      </c>
      <c r="H95" s="36" t="s">
        <v>37</v>
      </c>
      <c r="I95" s="37" t="s">
        <v>223</v>
      </c>
      <c r="J95" s="39"/>
      <c r="K95" s="61">
        <v>130166</v>
      </c>
      <c r="L95" s="75"/>
      <c r="M95" s="28">
        <f t="shared" si="8"/>
        <v>0</v>
      </c>
      <c r="N95" s="84"/>
      <c r="O95" s="51">
        <v>0.2</v>
      </c>
      <c r="P95" s="47">
        <f t="shared" si="9"/>
        <v>0</v>
      </c>
    </row>
    <row r="96" spans="2:16" ht="16.5">
      <c r="B96" s="89"/>
      <c r="C96" s="36">
        <v>5</v>
      </c>
      <c r="D96" s="37" t="s">
        <v>224</v>
      </c>
      <c r="E96" s="72" t="s">
        <v>827</v>
      </c>
      <c r="F96" s="43" t="s">
        <v>214</v>
      </c>
      <c r="G96" s="44" t="s">
        <v>225</v>
      </c>
      <c r="H96" s="36" t="s">
        <v>37</v>
      </c>
      <c r="I96" s="37" t="s">
        <v>223</v>
      </c>
      <c r="J96" s="39"/>
      <c r="K96" s="61">
        <v>130166</v>
      </c>
      <c r="L96" s="75"/>
      <c r="M96" s="28">
        <f t="shared" si="8"/>
        <v>0</v>
      </c>
      <c r="N96" s="84"/>
      <c r="O96" s="51">
        <v>0.2</v>
      </c>
      <c r="P96" s="47">
        <f t="shared" si="9"/>
        <v>0</v>
      </c>
    </row>
    <row r="97" spans="2:16" ht="12.75">
      <c r="B97" s="89"/>
      <c r="C97" s="36">
        <v>6</v>
      </c>
      <c r="D97" s="37" t="s">
        <v>226</v>
      </c>
      <c r="E97" s="72" t="s">
        <v>828</v>
      </c>
      <c r="F97" s="43" t="s">
        <v>214</v>
      </c>
      <c r="G97" s="44" t="s">
        <v>227</v>
      </c>
      <c r="H97" s="36" t="s">
        <v>37</v>
      </c>
      <c r="I97" s="37" t="s">
        <v>228</v>
      </c>
      <c r="J97" s="39"/>
      <c r="K97" s="61">
        <v>128760</v>
      </c>
      <c r="L97" s="76"/>
      <c r="M97" s="28">
        <f t="shared" si="8"/>
        <v>0</v>
      </c>
      <c r="N97" s="85"/>
      <c r="O97" s="51">
        <v>0.2</v>
      </c>
      <c r="P97" s="47">
        <f t="shared" si="9"/>
        <v>0</v>
      </c>
    </row>
    <row r="98" spans="2:16" ht="12.75">
      <c r="B98" s="89"/>
      <c r="C98" s="92" t="s">
        <v>229</v>
      </c>
      <c r="D98" s="92"/>
      <c r="E98" s="92"/>
      <c r="F98" s="92"/>
      <c r="G98" s="92"/>
      <c r="H98" s="92"/>
      <c r="I98" s="92"/>
      <c r="J98" s="93"/>
      <c r="K98" s="28"/>
      <c r="L98" s="47">
        <v>1919606</v>
      </c>
      <c r="M98" s="28">
        <f>SUM(M92:M97)</f>
        <v>0</v>
      </c>
      <c r="N98" s="55"/>
      <c r="O98" s="51"/>
      <c r="P98" s="47">
        <f>SUM(P92:P97)</f>
        <v>0</v>
      </c>
    </row>
    <row r="99" spans="2:16" ht="12.75">
      <c r="B99" s="89" t="s">
        <v>231</v>
      </c>
      <c r="C99" s="90" t="s">
        <v>232</v>
      </c>
      <c r="D99" s="90"/>
      <c r="E99" s="90"/>
      <c r="F99" s="90"/>
      <c r="G99" s="90"/>
      <c r="H99" s="90"/>
      <c r="I99" s="90"/>
      <c r="J99" s="91"/>
      <c r="K99" s="28"/>
      <c r="L99" s="47"/>
      <c r="M99" s="28"/>
      <c r="N99" s="55"/>
      <c r="O99" s="51"/>
      <c r="P99" s="47"/>
    </row>
    <row r="100" spans="2:16" ht="51">
      <c r="B100" s="89"/>
      <c r="C100" s="30" t="s">
        <v>31</v>
      </c>
      <c r="D100" s="31" t="s">
        <v>32</v>
      </c>
      <c r="E100" s="31" t="s">
        <v>45</v>
      </c>
      <c r="F100" s="32" t="s">
        <v>44</v>
      </c>
      <c r="G100" s="33" t="s">
        <v>33</v>
      </c>
      <c r="H100" s="31" t="s">
        <v>1</v>
      </c>
      <c r="I100" s="31" t="s">
        <v>34</v>
      </c>
      <c r="J100" s="34" t="s">
        <v>26</v>
      </c>
      <c r="K100" s="35" t="s">
        <v>27</v>
      </c>
      <c r="L100" s="48" t="s">
        <v>38</v>
      </c>
      <c r="M100" s="35" t="s">
        <v>35</v>
      </c>
      <c r="N100" s="56" t="s">
        <v>39</v>
      </c>
      <c r="O100" s="52" t="s">
        <v>42</v>
      </c>
      <c r="P100" s="48" t="s">
        <v>36</v>
      </c>
    </row>
    <row r="101" spans="2:16" ht="12.75">
      <c r="B101" s="89"/>
      <c r="C101" s="36">
        <v>1</v>
      </c>
      <c r="D101" s="37" t="s">
        <v>233</v>
      </c>
      <c r="E101" s="72" t="s">
        <v>829</v>
      </c>
      <c r="F101" s="43" t="s">
        <v>230</v>
      </c>
      <c r="G101" s="43" t="s">
        <v>234</v>
      </c>
      <c r="H101" s="36" t="s">
        <v>37</v>
      </c>
      <c r="I101" s="37" t="s">
        <v>235</v>
      </c>
      <c r="J101" s="39"/>
      <c r="K101" s="61">
        <v>905</v>
      </c>
      <c r="L101" s="74">
        <v>21401</v>
      </c>
      <c r="M101" s="28">
        <f>J101*K101</f>
        <v>0</v>
      </c>
      <c r="N101" s="83">
        <v>1</v>
      </c>
      <c r="O101" s="51">
        <v>0.2</v>
      </c>
      <c r="P101" s="47">
        <f>M101*O101</f>
        <v>0</v>
      </c>
    </row>
    <row r="102" spans="2:16" ht="12.75">
      <c r="B102" s="89"/>
      <c r="C102" s="36">
        <v>2</v>
      </c>
      <c r="D102" s="37" t="s">
        <v>236</v>
      </c>
      <c r="E102" s="72" t="s">
        <v>830</v>
      </c>
      <c r="F102" s="43" t="s">
        <v>230</v>
      </c>
      <c r="G102" s="43" t="s">
        <v>236</v>
      </c>
      <c r="H102" s="36" t="s">
        <v>37</v>
      </c>
      <c r="I102" s="37" t="s">
        <v>237</v>
      </c>
      <c r="J102" s="39"/>
      <c r="K102" s="61">
        <v>293</v>
      </c>
      <c r="L102" s="76"/>
      <c r="M102" s="28">
        <f>J102*K102</f>
        <v>0</v>
      </c>
      <c r="N102" s="84"/>
      <c r="O102" s="51">
        <v>0.2</v>
      </c>
      <c r="P102" s="47">
        <f>M102*O102</f>
        <v>0</v>
      </c>
    </row>
    <row r="103" spans="2:16" ht="12.75">
      <c r="B103" s="89"/>
      <c r="C103" s="92" t="s">
        <v>238</v>
      </c>
      <c r="D103" s="92"/>
      <c r="E103" s="92"/>
      <c r="F103" s="92"/>
      <c r="G103" s="92"/>
      <c r="H103" s="92"/>
      <c r="I103" s="92"/>
      <c r="J103" s="93"/>
      <c r="K103" s="28"/>
      <c r="L103" s="47">
        <v>21401</v>
      </c>
      <c r="M103" s="28">
        <f>SUM(M101:M102)</f>
        <v>0</v>
      </c>
      <c r="N103" s="85"/>
      <c r="O103" s="51"/>
      <c r="P103" s="47">
        <f>SUM(P101:P102)</f>
        <v>0</v>
      </c>
    </row>
    <row r="104" spans="2:16" ht="12.75">
      <c r="B104" s="89" t="s">
        <v>239</v>
      </c>
      <c r="C104" s="94" t="s">
        <v>240</v>
      </c>
      <c r="D104" s="94"/>
      <c r="E104" s="94"/>
      <c r="F104" s="94"/>
      <c r="G104" s="94"/>
      <c r="H104" s="94"/>
      <c r="I104" s="94"/>
      <c r="J104" s="95"/>
      <c r="K104" s="28"/>
      <c r="L104" s="47"/>
      <c r="M104" s="28"/>
      <c r="N104" s="55"/>
      <c r="O104" s="51"/>
      <c r="P104" s="47"/>
    </row>
    <row r="105" spans="2:16" ht="51">
      <c r="B105" s="89"/>
      <c r="C105" s="30" t="s">
        <v>31</v>
      </c>
      <c r="D105" s="31" t="s">
        <v>32</v>
      </c>
      <c r="E105" s="31" t="s">
        <v>45</v>
      </c>
      <c r="F105" s="32" t="s">
        <v>44</v>
      </c>
      <c r="G105" s="33" t="s">
        <v>33</v>
      </c>
      <c r="H105" s="31" t="s">
        <v>1</v>
      </c>
      <c r="I105" s="31" t="s">
        <v>34</v>
      </c>
      <c r="J105" s="34" t="s">
        <v>26</v>
      </c>
      <c r="K105" s="35" t="s">
        <v>27</v>
      </c>
      <c r="L105" s="48" t="s">
        <v>38</v>
      </c>
      <c r="M105" s="35" t="s">
        <v>35</v>
      </c>
      <c r="N105" s="56" t="s">
        <v>39</v>
      </c>
      <c r="O105" s="52" t="s">
        <v>42</v>
      </c>
      <c r="P105" s="48" t="s">
        <v>36</v>
      </c>
    </row>
    <row r="106" spans="2:16" ht="38.25">
      <c r="B106" s="89"/>
      <c r="C106" s="36">
        <v>1</v>
      </c>
      <c r="D106" s="37" t="s">
        <v>241</v>
      </c>
      <c r="E106" s="72" t="s">
        <v>831</v>
      </c>
      <c r="F106" s="43" t="s">
        <v>242</v>
      </c>
      <c r="G106" s="43" t="s">
        <v>243</v>
      </c>
      <c r="H106" s="36" t="s">
        <v>37</v>
      </c>
      <c r="I106" s="37" t="s">
        <v>223</v>
      </c>
      <c r="J106" s="39"/>
      <c r="K106" s="61">
        <v>15600</v>
      </c>
      <c r="L106" s="74">
        <v>1121200</v>
      </c>
      <c r="M106" s="28">
        <f>J106*K106</f>
        <v>0</v>
      </c>
      <c r="N106" s="83">
        <v>1</v>
      </c>
      <c r="O106" s="51">
        <v>0.2</v>
      </c>
      <c r="P106" s="47">
        <f>M106*O106</f>
        <v>0</v>
      </c>
    </row>
    <row r="107" spans="2:16" ht="38.25">
      <c r="B107" s="89"/>
      <c r="C107" s="36">
        <v>2</v>
      </c>
      <c r="D107" s="37" t="s">
        <v>244</v>
      </c>
      <c r="E107" s="72" t="s">
        <v>832</v>
      </c>
      <c r="F107" s="43" t="s">
        <v>242</v>
      </c>
      <c r="G107" s="43" t="s">
        <v>245</v>
      </c>
      <c r="H107" s="36" t="s">
        <v>37</v>
      </c>
      <c r="I107" s="37" t="s">
        <v>223</v>
      </c>
      <c r="J107" s="39"/>
      <c r="K107" s="61">
        <v>15600</v>
      </c>
      <c r="L107" s="75"/>
      <c r="M107" s="28">
        <f>J107*K107</f>
        <v>0</v>
      </c>
      <c r="N107" s="84"/>
      <c r="O107" s="51">
        <v>0.2</v>
      </c>
      <c r="P107" s="47">
        <f>M107*O107</f>
        <v>0</v>
      </c>
    </row>
    <row r="108" spans="2:16" ht="38.25">
      <c r="B108" s="89"/>
      <c r="C108" s="36">
        <v>3</v>
      </c>
      <c r="D108" s="37" t="s">
        <v>246</v>
      </c>
      <c r="E108" s="72" t="s">
        <v>833</v>
      </c>
      <c r="F108" s="43" t="s">
        <v>247</v>
      </c>
      <c r="G108" s="43" t="s">
        <v>248</v>
      </c>
      <c r="H108" s="36" t="s">
        <v>37</v>
      </c>
      <c r="I108" s="37" t="s">
        <v>223</v>
      </c>
      <c r="J108" s="39"/>
      <c r="K108" s="61">
        <v>40400</v>
      </c>
      <c r="L108" s="75"/>
      <c r="M108" s="28">
        <f>J108*K108</f>
        <v>0</v>
      </c>
      <c r="N108" s="84"/>
      <c r="O108" s="51">
        <v>0.2</v>
      </c>
      <c r="P108" s="47">
        <f>M108*O108</f>
        <v>0</v>
      </c>
    </row>
    <row r="109" spans="2:16" ht="25.5">
      <c r="B109" s="89"/>
      <c r="C109" s="36">
        <v>4</v>
      </c>
      <c r="D109" s="37" t="s">
        <v>249</v>
      </c>
      <c r="E109" s="72" t="s">
        <v>834</v>
      </c>
      <c r="F109" s="43" t="s">
        <v>250</v>
      </c>
      <c r="G109" s="43" t="s">
        <v>251</v>
      </c>
      <c r="H109" s="36" t="s">
        <v>37</v>
      </c>
      <c r="I109" s="37" t="s">
        <v>223</v>
      </c>
      <c r="J109" s="39"/>
      <c r="K109" s="61">
        <v>13840</v>
      </c>
      <c r="L109" s="75"/>
      <c r="M109" s="28">
        <f>J109*K109</f>
        <v>0</v>
      </c>
      <c r="N109" s="84"/>
      <c r="O109" s="51">
        <v>0.2</v>
      </c>
      <c r="P109" s="47">
        <f>M109*O109</f>
        <v>0</v>
      </c>
    </row>
    <row r="110" spans="2:16" ht="25.5">
      <c r="B110" s="89"/>
      <c r="C110" s="36">
        <v>5</v>
      </c>
      <c r="D110" s="37" t="s">
        <v>252</v>
      </c>
      <c r="E110" s="72" t="s">
        <v>835</v>
      </c>
      <c r="F110" s="43" t="s">
        <v>250</v>
      </c>
      <c r="G110" s="43" t="s">
        <v>253</v>
      </c>
      <c r="H110" s="36" t="s">
        <v>37</v>
      </c>
      <c r="I110" s="37" t="s">
        <v>223</v>
      </c>
      <c r="J110" s="39"/>
      <c r="K110" s="61">
        <v>13840</v>
      </c>
      <c r="L110" s="76"/>
      <c r="M110" s="28">
        <f>J110*K110</f>
        <v>0</v>
      </c>
      <c r="N110" s="85"/>
      <c r="O110" s="51">
        <v>0.2</v>
      </c>
      <c r="P110" s="47">
        <f>M110*O110</f>
        <v>0</v>
      </c>
    </row>
    <row r="111" spans="2:16" ht="12.75">
      <c r="B111" s="89"/>
      <c r="C111" s="92" t="s">
        <v>254</v>
      </c>
      <c r="D111" s="92"/>
      <c r="E111" s="92"/>
      <c r="F111" s="92"/>
      <c r="G111" s="92"/>
      <c r="H111" s="92"/>
      <c r="I111" s="92"/>
      <c r="J111" s="93"/>
      <c r="K111" s="28"/>
      <c r="L111" s="47">
        <v>1121200</v>
      </c>
      <c r="M111" s="28">
        <f>SUM(M106:M110)</f>
        <v>0</v>
      </c>
      <c r="N111" s="55"/>
      <c r="O111" s="51"/>
      <c r="P111" s="47">
        <f>SUM(P106:P110)</f>
        <v>0</v>
      </c>
    </row>
    <row r="112" spans="2:16" ht="12.75">
      <c r="B112" s="89" t="s">
        <v>255</v>
      </c>
      <c r="C112" s="90" t="s">
        <v>256</v>
      </c>
      <c r="D112" s="90"/>
      <c r="E112" s="90"/>
      <c r="F112" s="90"/>
      <c r="G112" s="90"/>
      <c r="H112" s="90"/>
      <c r="I112" s="90"/>
      <c r="J112" s="91"/>
      <c r="K112" s="28"/>
      <c r="L112" s="47"/>
      <c r="M112" s="28"/>
      <c r="N112" s="55"/>
      <c r="O112" s="51"/>
      <c r="P112" s="47"/>
    </row>
    <row r="113" spans="2:16" ht="51">
      <c r="B113" s="89"/>
      <c r="C113" s="30" t="s">
        <v>31</v>
      </c>
      <c r="D113" s="31" t="s">
        <v>32</v>
      </c>
      <c r="E113" s="31" t="s">
        <v>45</v>
      </c>
      <c r="F113" s="32" t="s">
        <v>44</v>
      </c>
      <c r="G113" s="33" t="s">
        <v>33</v>
      </c>
      <c r="H113" s="31" t="s">
        <v>1</v>
      </c>
      <c r="I113" s="31" t="s">
        <v>34</v>
      </c>
      <c r="J113" s="34" t="s">
        <v>26</v>
      </c>
      <c r="K113" s="35" t="s">
        <v>27</v>
      </c>
      <c r="L113" s="48" t="s">
        <v>38</v>
      </c>
      <c r="M113" s="35" t="s">
        <v>35</v>
      </c>
      <c r="N113" s="56" t="s">
        <v>39</v>
      </c>
      <c r="O113" s="52" t="s">
        <v>42</v>
      </c>
      <c r="P113" s="48" t="s">
        <v>36</v>
      </c>
    </row>
    <row r="114" spans="2:16" ht="25.5">
      <c r="B114" s="89"/>
      <c r="C114" s="36">
        <v>1</v>
      </c>
      <c r="D114" s="37" t="s">
        <v>257</v>
      </c>
      <c r="E114" s="72" t="s">
        <v>836</v>
      </c>
      <c r="F114" s="38" t="s">
        <v>214</v>
      </c>
      <c r="G114" s="42" t="s">
        <v>258</v>
      </c>
      <c r="H114" s="36" t="s">
        <v>37</v>
      </c>
      <c r="I114" s="37" t="s">
        <v>259</v>
      </c>
      <c r="J114" s="39"/>
      <c r="K114" s="61">
        <v>18550</v>
      </c>
      <c r="L114" s="74">
        <v>2900282</v>
      </c>
      <c r="M114" s="28">
        <f>J114*K114</f>
        <v>0</v>
      </c>
      <c r="N114" s="83">
        <v>1</v>
      </c>
      <c r="O114" s="51">
        <v>0.2</v>
      </c>
      <c r="P114" s="47">
        <f>M114*O114</f>
        <v>0</v>
      </c>
    </row>
    <row r="115" spans="2:16" ht="25.5">
      <c r="B115" s="89"/>
      <c r="C115" s="36">
        <v>2</v>
      </c>
      <c r="D115" s="37" t="s">
        <v>260</v>
      </c>
      <c r="E115" s="72" t="s">
        <v>837</v>
      </c>
      <c r="F115" s="38" t="s">
        <v>214</v>
      </c>
      <c r="G115" s="42" t="s">
        <v>261</v>
      </c>
      <c r="H115" s="36" t="s">
        <v>37</v>
      </c>
      <c r="I115" s="37" t="s">
        <v>259</v>
      </c>
      <c r="J115" s="39"/>
      <c r="K115" s="61">
        <v>18000</v>
      </c>
      <c r="L115" s="75"/>
      <c r="M115" s="28">
        <f aca="true" t="shared" si="10" ref="M115:M127">J115*K115</f>
        <v>0</v>
      </c>
      <c r="N115" s="84"/>
      <c r="O115" s="51">
        <v>0.2</v>
      </c>
      <c r="P115" s="47">
        <f aca="true" t="shared" si="11" ref="P115:P128">M115*O115</f>
        <v>0</v>
      </c>
    </row>
    <row r="116" spans="2:16" ht="25.5">
      <c r="B116" s="89"/>
      <c r="C116" s="36">
        <v>3</v>
      </c>
      <c r="D116" s="37" t="s">
        <v>262</v>
      </c>
      <c r="E116" s="72" t="s">
        <v>838</v>
      </c>
      <c r="F116" s="38" t="s">
        <v>214</v>
      </c>
      <c r="G116" s="42" t="s">
        <v>263</v>
      </c>
      <c r="H116" s="36" t="s">
        <v>37</v>
      </c>
      <c r="I116" s="37" t="s">
        <v>259</v>
      </c>
      <c r="J116" s="39"/>
      <c r="K116" s="61">
        <v>18550</v>
      </c>
      <c r="L116" s="75"/>
      <c r="M116" s="28">
        <f t="shared" si="10"/>
        <v>0</v>
      </c>
      <c r="N116" s="84"/>
      <c r="O116" s="51">
        <v>0.2</v>
      </c>
      <c r="P116" s="47">
        <f t="shared" si="11"/>
        <v>0</v>
      </c>
    </row>
    <row r="117" spans="2:16" ht="25.5">
      <c r="B117" s="89"/>
      <c r="C117" s="36">
        <v>4</v>
      </c>
      <c r="D117" s="37" t="s">
        <v>264</v>
      </c>
      <c r="E117" s="72" t="s">
        <v>839</v>
      </c>
      <c r="F117" s="38" t="s">
        <v>214</v>
      </c>
      <c r="G117" s="42" t="s">
        <v>265</v>
      </c>
      <c r="H117" s="36" t="s">
        <v>37</v>
      </c>
      <c r="I117" s="37" t="s">
        <v>259</v>
      </c>
      <c r="J117" s="39"/>
      <c r="K117" s="61">
        <v>18000</v>
      </c>
      <c r="L117" s="75"/>
      <c r="M117" s="28">
        <f t="shared" si="10"/>
        <v>0</v>
      </c>
      <c r="N117" s="84"/>
      <c r="O117" s="51">
        <v>0.2</v>
      </c>
      <c r="P117" s="47">
        <f t="shared" si="11"/>
        <v>0</v>
      </c>
    </row>
    <row r="118" spans="2:16" ht="25.5">
      <c r="B118" s="89"/>
      <c r="C118" s="36">
        <v>5</v>
      </c>
      <c r="D118" s="37" t="s">
        <v>266</v>
      </c>
      <c r="E118" s="72" t="s">
        <v>840</v>
      </c>
      <c r="F118" s="38" t="s">
        <v>214</v>
      </c>
      <c r="G118" s="42" t="s">
        <v>267</v>
      </c>
      <c r="H118" s="36" t="s">
        <v>37</v>
      </c>
      <c r="I118" s="37" t="s">
        <v>259</v>
      </c>
      <c r="J118" s="39"/>
      <c r="K118" s="61">
        <v>18550</v>
      </c>
      <c r="L118" s="75"/>
      <c r="M118" s="28">
        <f t="shared" si="10"/>
        <v>0</v>
      </c>
      <c r="N118" s="84"/>
      <c r="O118" s="51">
        <v>0.2</v>
      </c>
      <c r="P118" s="47">
        <f t="shared" si="11"/>
        <v>0</v>
      </c>
    </row>
    <row r="119" spans="2:16" ht="25.5">
      <c r="B119" s="89"/>
      <c r="C119" s="36">
        <v>6</v>
      </c>
      <c r="D119" s="37" t="s">
        <v>268</v>
      </c>
      <c r="E119" s="72" t="s">
        <v>841</v>
      </c>
      <c r="F119" s="38" t="s">
        <v>214</v>
      </c>
      <c r="G119" s="42" t="s">
        <v>269</v>
      </c>
      <c r="H119" s="36" t="s">
        <v>37</v>
      </c>
      <c r="I119" s="37" t="s">
        <v>259</v>
      </c>
      <c r="J119" s="39"/>
      <c r="K119" s="61">
        <v>18000</v>
      </c>
      <c r="L119" s="75"/>
      <c r="M119" s="28">
        <f t="shared" si="10"/>
        <v>0</v>
      </c>
      <c r="N119" s="84"/>
      <c r="O119" s="51">
        <v>0.2</v>
      </c>
      <c r="P119" s="47">
        <f t="shared" si="11"/>
        <v>0</v>
      </c>
    </row>
    <row r="120" spans="2:16" ht="25.5">
      <c r="B120" s="89"/>
      <c r="C120" s="36">
        <v>7</v>
      </c>
      <c r="D120" s="37" t="s">
        <v>270</v>
      </c>
      <c r="E120" s="72" t="s">
        <v>842</v>
      </c>
      <c r="F120" s="38" t="s">
        <v>214</v>
      </c>
      <c r="G120" s="42" t="s">
        <v>271</v>
      </c>
      <c r="H120" s="36" t="s">
        <v>37</v>
      </c>
      <c r="I120" s="37" t="s">
        <v>259</v>
      </c>
      <c r="J120" s="39"/>
      <c r="K120" s="61">
        <v>18550</v>
      </c>
      <c r="L120" s="75"/>
      <c r="M120" s="28">
        <f t="shared" si="10"/>
        <v>0</v>
      </c>
      <c r="N120" s="84"/>
      <c r="O120" s="51">
        <v>0.2</v>
      </c>
      <c r="P120" s="47">
        <f t="shared" si="11"/>
        <v>0</v>
      </c>
    </row>
    <row r="121" spans="2:16" ht="25.5">
      <c r="B121" s="89"/>
      <c r="C121" s="36">
        <v>8</v>
      </c>
      <c r="D121" s="37" t="s">
        <v>272</v>
      </c>
      <c r="E121" s="72" t="s">
        <v>843</v>
      </c>
      <c r="F121" s="38" t="s">
        <v>214</v>
      </c>
      <c r="G121" s="42" t="s">
        <v>273</v>
      </c>
      <c r="H121" s="36" t="s">
        <v>37</v>
      </c>
      <c r="I121" s="37" t="s">
        <v>259</v>
      </c>
      <c r="J121" s="39"/>
      <c r="K121" s="61">
        <v>18000</v>
      </c>
      <c r="L121" s="75"/>
      <c r="M121" s="28">
        <f t="shared" si="10"/>
        <v>0</v>
      </c>
      <c r="N121" s="84"/>
      <c r="O121" s="51">
        <v>0.2</v>
      </c>
      <c r="P121" s="47">
        <f t="shared" si="11"/>
        <v>0</v>
      </c>
    </row>
    <row r="122" spans="2:16" ht="33.75">
      <c r="B122" s="89"/>
      <c r="C122" s="36">
        <v>9</v>
      </c>
      <c r="D122" s="37" t="s">
        <v>274</v>
      </c>
      <c r="E122" s="72" t="s">
        <v>844</v>
      </c>
      <c r="F122" s="38" t="s">
        <v>214</v>
      </c>
      <c r="G122" s="42" t="s">
        <v>275</v>
      </c>
      <c r="H122" s="36" t="s">
        <v>37</v>
      </c>
      <c r="I122" s="37" t="s">
        <v>259</v>
      </c>
      <c r="J122" s="39"/>
      <c r="K122" s="61">
        <v>18550</v>
      </c>
      <c r="L122" s="75"/>
      <c r="M122" s="28">
        <f t="shared" si="10"/>
        <v>0</v>
      </c>
      <c r="N122" s="84"/>
      <c r="O122" s="51">
        <v>0.2</v>
      </c>
      <c r="P122" s="47">
        <f t="shared" si="11"/>
        <v>0</v>
      </c>
    </row>
    <row r="123" spans="2:16" ht="25.5">
      <c r="B123" s="89"/>
      <c r="C123" s="36">
        <v>10</v>
      </c>
      <c r="D123" s="37" t="s">
        <v>276</v>
      </c>
      <c r="E123" s="72" t="s">
        <v>845</v>
      </c>
      <c r="F123" s="38" t="s">
        <v>214</v>
      </c>
      <c r="G123" s="42" t="s">
        <v>277</v>
      </c>
      <c r="H123" s="36" t="s">
        <v>37</v>
      </c>
      <c r="I123" s="37" t="s">
        <v>259</v>
      </c>
      <c r="J123" s="39"/>
      <c r="K123" s="61">
        <v>18000</v>
      </c>
      <c r="L123" s="75"/>
      <c r="M123" s="28">
        <f t="shared" si="10"/>
        <v>0</v>
      </c>
      <c r="N123" s="84"/>
      <c r="O123" s="51">
        <v>0.2</v>
      </c>
      <c r="P123" s="47">
        <f t="shared" si="11"/>
        <v>0</v>
      </c>
    </row>
    <row r="124" spans="2:16" ht="51">
      <c r="B124" s="89"/>
      <c r="C124" s="36">
        <v>11</v>
      </c>
      <c r="D124" s="37" t="s">
        <v>278</v>
      </c>
      <c r="E124" s="72" t="s">
        <v>846</v>
      </c>
      <c r="F124" s="38" t="s">
        <v>214</v>
      </c>
      <c r="G124" s="45" t="s">
        <v>279</v>
      </c>
      <c r="H124" s="36" t="s">
        <v>37</v>
      </c>
      <c r="I124" s="37" t="s">
        <v>280</v>
      </c>
      <c r="J124" s="39"/>
      <c r="K124" s="61">
        <v>10200</v>
      </c>
      <c r="L124" s="75"/>
      <c r="M124" s="28">
        <f t="shared" si="10"/>
        <v>0</v>
      </c>
      <c r="N124" s="84"/>
      <c r="O124" s="51">
        <v>0.2</v>
      </c>
      <c r="P124" s="47">
        <f t="shared" si="11"/>
        <v>0</v>
      </c>
    </row>
    <row r="125" spans="2:16" ht="51">
      <c r="B125" s="89"/>
      <c r="C125" s="36">
        <v>12</v>
      </c>
      <c r="D125" s="37" t="s">
        <v>281</v>
      </c>
      <c r="E125" s="72" t="s">
        <v>847</v>
      </c>
      <c r="F125" s="38" t="s">
        <v>214</v>
      </c>
      <c r="G125" s="45" t="s">
        <v>282</v>
      </c>
      <c r="H125" s="36" t="s">
        <v>37</v>
      </c>
      <c r="I125" s="37" t="s">
        <v>280</v>
      </c>
      <c r="J125" s="39"/>
      <c r="K125" s="61">
        <v>9100</v>
      </c>
      <c r="L125" s="75"/>
      <c r="M125" s="28">
        <f t="shared" si="10"/>
        <v>0</v>
      </c>
      <c r="N125" s="84"/>
      <c r="O125" s="51">
        <v>0.2</v>
      </c>
      <c r="P125" s="47">
        <f t="shared" si="11"/>
        <v>0</v>
      </c>
    </row>
    <row r="126" spans="2:16" ht="38.25">
      <c r="B126" s="89"/>
      <c r="C126" s="36">
        <v>13</v>
      </c>
      <c r="D126" s="37" t="s">
        <v>283</v>
      </c>
      <c r="E126" s="72" t="s">
        <v>848</v>
      </c>
      <c r="F126" s="38" t="s">
        <v>214</v>
      </c>
      <c r="G126" s="45" t="s">
        <v>284</v>
      </c>
      <c r="H126" s="36" t="s">
        <v>46</v>
      </c>
      <c r="I126" s="37" t="s">
        <v>50</v>
      </c>
      <c r="J126" s="39"/>
      <c r="K126" s="61">
        <v>990</v>
      </c>
      <c r="L126" s="75"/>
      <c r="M126" s="28">
        <f t="shared" si="10"/>
        <v>0</v>
      </c>
      <c r="N126" s="84"/>
      <c r="O126" s="51">
        <v>0.2</v>
      </c>
      <c r="P126" s="47">
        <f t="shared" si="11"/>
        <v>0</v>
      </c>
    </row>
    <row r="127" spans="2:16" ht="25.5">
      <c r="B127" s="89"/>
      <c r="C127" s="36">
        <v>14</v>
      </c>
      <c r="D127" s="37" t="s">
        <v>285</v>
      </c>
      <c r="E127" s="72" t="s">
        <v>849</v>
      </c>
      <c r="F127" s="38" t="s">
        <v>214</v>
      </c>
      <c r="G127" s="45" t="s">
        <v>286</v>
      </c>
      <c r="H127" s="36" t="s">
        <v>46</v>
      </c>
      <c r="I127" s="37" t="s">
        <v>114</v>
      </c>
      <c r="J127" s="39"/>
      <c r="K127" s="61">
        <v>8131</v>
      </c>
      <c r="L127" s="76"/>
      <c r="M127" s="28">
        <f t="shared" si="10"/>
        <v>0</v>
      </c>
      <c r="N127" s="85"/>
      <c r="O127" s="51">
        <v>0.2</v>
      </c>
      <c r="P127" s="47">
        <f t="shared" si="11"/>
        <v>0</v>
      </c>
    </row>
    <row r="128" spans="2:16" ht="12.75">
      <c r="B128" s="89"/>
      <c r="C128" s="92" t="s">
        <v>287</v>
      </c>
      <c r="D128" s="92"/>
      <c r="E128" s="92"/>
      <c r="F128" s="92"/>
      <c r="G128" s="92"/>
      <c r="H128" s="92"/>
      <c r="I128" s="92"/>
      <c r="J128" s="93"/>
      <c r="K128" s="28"/>
      <c r="L128" s="47">
        <v>2900282</v>
      </c>
      <c r="M128" s="28">
        <f>SUM(M114:M127)</f>
        <v>0</v>
      </c>
      <c r="N128" s="55"/>
      <c r="O128" s="51"/>
      <c r="P128" s="47">
        <f t="shared" si="11"/>
        <v>0</v>
      </c>
    </row>
    <row r="129" spans="2:16" s="107" customFormat="1" ht="12.75">
      <c r="B129" s="89" t="s">
        <v>288</v>
      </c>
      <c r="C129" s="90" t="s">
        <v>289</v>
      </c>
      <c r="D129" s="90"/>
      <c r="E129" s="90"/>
      <c r="F129" s="90"/>
      <c r="G129" s="90"/>
      <c r="H129" s="90"/>
      <c r="I129" s="90"/>
      <c r="J129" s="91"/>
      <c r="K129" s="104"/>
      <c r="L129" s="104"/>
      <c r="M129" s="104"/>
      <c r="N129" s="105"/>
      <c r="O129" s="106"/>
      <c r="P129" s="104"/>
    </row>
    <row r="130" spans="2:16" s="107" customFormat="1" ht="51">
      <c r="B130" s="89"/>
      <c r="C130" s="30" t="s">
        <v>31</v>
      </c>
      <c r="D130" s="31" t="s">
        <v>32</v>
      </c>
      <c r="E130" s="31" t="s">
        <v>45</v>
      </c>
      <c r="F130" s="26" t="s">
        <v>44</v>
      </c>
      <c r="G130" s="31" t="s">
        <v>33</v>
      </c>
      <c r="H130" s="31" t="s">
        <v>1</v>
      </c>
      <c r="I130" s="31" t="s">
        <v>34</v>
      </c>
      <c r="J130" s="34" t="s">
        <v>26</v>
      </c>
      <c r="K130" s="108" t="s">
        <v>27</v>
      </c>
      <c r="L130" s="48" t="s">
        <v>38</v>
      </c>
      <c r="M130" s="108" t="s">
        <v>35</v>
      </c>
      <c r="N130" s="56" t="s">
        <v>39</v>
      </c>
      <c r="O130" s="52" t="s">
        <v>42</v>
      </c>
      <c r="P130" s="48" t="s">
        <v>36</v>
      </c>
    </row>
    <row r="131" spans="2:16" s="107" customFormat="1" ht="51">
      <c r="B131" s="89"/>
      <c r="C131" s="36">
        <v>1</v>
      </c>
      <c r="D131" s="73" t="s">
        <v>289</v>
      </c>
      <c r="E131" s="109" t="s">
        <v>850</v>
      </c>
      <c r="F131" s="43" t="s">
        <v>247</v>
      </c>
      <c r="G131" s="43" t="s">
        <v>290</v>
      </c>
      <c r="H131" s="36" t="s">
        <v>37</v>
      </c>
      <c r="I131" s="73" t="s">
        <v>223</v>
      </c>
      <c r="J131" s="39"/>
      <c r="K131" s="61">
        <v>68780</v>
      </c>
      <c r="L131" s="68">
        <v>1620000</v>
      </c>
      <c r="M131" s="104">
        <f>J131*K131</f>
        <v>0</v>
      </c>
      <c r="N131" s="55">
        <v>2</v>
      </c>
      <c r="O131" s="51">
        <v>0.2</v>
      </c>
      <c r="P131" s="47">
        <f>M131*O131</f>
        <v>0</v>
      </c>
    </row>
    <row r="132" spans="2:16" s="107" customFormat="1" ht="12.75">
      <c r="B132" s="89"/>
      <c r="C132" s="92" t="s">
        <v>291</v>
      </c>
      <c r="D132" s="92"/>
      <c r="E132" s="92"/>
      <c r="F132" s="92"/>
      <c r="G132" s="92"/>
      <c r="H132" s="92"/>
      <c r="I132" s="92"/>
      <c r="J132" s="93"/>
      <c r="K132" s="104"/>
      <c r="L132" s="47">
        <v>1620000</v>
      </c>
      <c r="M132" s="104">
        <f>SUM(M131)</f>
        <v>0</v>
      </c>
      <c r="N132" s="55"/>
      <c r="O132" s="51"/>
      <c r="P132" s="47">
        <f>SUM(P131)</f>
        <v>0</v>
      </c>
    </row>
    <row r="133" spans="2:16" ht="12.75">
      <c r="B133" s="89" t="s">
        <v>292</v>
      </c>
      <c r="C133" s="90" t="s">
        <v>293</v>
      </c>
      <c r="D133" s="90"/>
      <c r="E133" s="90"/>
      <c r="F133" s="90"/>
      <c r="G133" s="90"/>
      <c r="H133" s="90"/>
      <c r="I133" s="90"/>
      <c r="J133" s="91"/>
      <c r="K133" s="28"/>
      <c r="L133" s="47"/>
      <c r="M133" s="28"/>
      <c r="N133" s="55"/>
      <c r="O133" s="51"/>
      <c r="P133" s="47"/>
    </row>
    <row r="134" spans="2:16" ht="51">
      <c r="B134" s="89"/>
      <c r="C134" s="30" t="s">
        <v>31</v>
      </c>
      <c r="D134" s="31" t="s">
        <v>32</v>
      </c>
      <c r="E134" s="31" t="s">
        <v>45</v>
      </c>
      <c r="F134" s="32" t="s">
        <v>44</v>
      </c>
      <c r="G134" s="33" t="s">
        <v>33</v>
      </c>
      <c r="H134" s="31" t="s">
        <v>1</v>
      </c>
      <c r="I134" s="31" t="s">
        <v>34</v>
      </c>
      <c r="J134" s="34" t="s">
        <v>26</v>
      </c>
      <c r="K134" s="35" t="s">
        <v>27</v>
      </c>
      <c r="L134" s="48" t="s">
        <v>38</v>
      </c>
      <c r="M134" s="35" t="s">
        <v>35</v>
      </c>
      <c r="N134" s="56" t="s">
        <v>39</v>
      </c>
      <c r="O134" s="52" t="s">
        <v>42</v>
      </c>
      <c r="P134" s="48" t="s">
        <v>36</v>
      </c>
    </row>
    <row r="135" spans="2:16" ht="63.75">
      <c r="B135" s="89"/>
      <c r="C135" s="36">
        <v>1</v>
      </c>
      <c r="D135" s="37" t="s">
        <v>294</v>
      </c>
      <c r="E135" s="72" t="s">
        <v>851</v>
      </c>
      <c r="F135" s="43" t="s">
        <v>295</v>
      </c>
      <c r="G135" s="45" t="s">
        <v>296</v>
      </c>
      <c r="H135" s="36" t="s">
        <v>37</v>
      </c>
      <c r="I135" s="37" t="s">
        <v>297</v>
      </c>
      <c r="J135" s="39"/>
      <c r="K135" s="61">
        <v>87900</v>
      </c>
      <c r="L135" s="74">
        <v>4704210</v>
      </c>
      <c r="M135" s="28">
        <f>J135*K135</f>
        <v>0</v>
      </c>
      <c r="N135" s="57"/>
      <c r="O135" s="51">
        <v>0.2</v>
      </c>
      <c r="P135" s="47">
        <f>M135*O135</f>
        <v>0</v>
      </c>
    </row>
    <row r="136" spans="2:16" ht="51">
      <c r="B136" s="89"/>
      <c r="C136" s="36">
        <v>2</v>
      </c>
      <c r="D136" s="37" t="s">
        <v>298</v>
      </c>
      <c r="E136" s="72" t="s">
        <v>852</v>
      </c>
      <c r="F136" s="43" t="s">
        <v>295</v>
      </c>
      <c r="G136" s="45" t="s">
        <v>299</v>
      </c>
      <c r="H136" s="36" t="s">
        <v>37</v>
      </c>
      <c r="I136" s="37" t="s">
        <v>300</v>
      </c>
      <c r="J136" s="39"/>
      <c r="K136" s="61">
        <v>105800</v>
      </c>
      <c r="L136" s="75"/>
      <c r="M136" s="28">
        <f aca="true" t="shared" si="12" ref="M136:M156">J136*K136</f>
        <v>0</v>
      </c>
      <c r="N136" s="58"/>
      <c r="O136" s="51">
        <v>0.2</v>
      </c>
      <c r="P136" s="47">
        <f aca="true" t="shared" si="13" ref="P136:P156">M136*O136</f>
        <v>0</v>
      </c>
    </row>
    <row r="137" spans="2:16" ht="51">
      <c r="B137" s="89"/>
      <c r="C137" s="36">
        <v>3</v>
      </c>
      <c r="D137" s="37" t="s">
        <v>301</v>
      </c>
      <c r="E137" s="72" t="s">
        <v>853</v>
      </c>
      <c r="F137" s="43" t="s">
        <v>295</v>
      </c>
      <c r="G137" s="45" t="s">
        <v>302</v>
      </c>
      <c r="H137" s="36" t="s">
        <v>37</v>
      </c>
      <c r="I137" s="37" t="s">
        <v>297</v>
      </c>
      <c r="J137" s="39"/>
      <c r="K137" s="61">
        <v>100755</v>
      </c>
      <c r="L137" s="75"/>
      <c r="M137" s="28">
        <f t="shared" si="12"/>
        <v>0</v>
      </c>
      <c r="N137" s="58"/>
      <c r="O137" s="51">
        <v>0.2</v>
      </c>
      <c r="P137" s="47">
        <f t="shared" si="13"/>
        <v>0</v>
      </c>
    </row>
    <row r="138" spans="2:16" ht="33.75">
      <c r="B138" s="89"/>
      <c r="C138" s="36">
        <v>4</v>
      </c>
      <c r="D138" s="37" t="s">
        <v>303</v>
      </c>
      <c r="E138" s="72" t="s">
        <v>854</v>
      </c>
      <c r="F138" s="43" t="s">
        <v>295</v>
      </c>
      <c r="G138" s="45" t="s">
        <v>304</v>
      </c>
      <c r="H138" s="36" t="s">
        <v>37</v>
      </c>
      <c r="I138" s="37" t="s">
        <v>305</v>
      </c>
      <c r="J138" s="39"/>
      <c r="K138" s="61">
        <v>148000</v>
      </c>
      <c r="L138" s="75"/>
      <c r="M138" s="28">
        <f t="shared" si="12"/>
        <v>0</v>
      </c>
      <c r="N138" s="58"/>
      <c r="O138" s="51">
        <v>0.2</v>
      </c>
      <c r="P138" s="47">
        <f t="shared" si="13"/>
        <v>0</v>
      </c>
    </row>
    <row r="139" spans="2:16" ht="51">
      <c r="B139" s="89"/>
      <c r="C139" s="36">
        <v>5</v>
      </c>
      <c r="D139" s="37" t="s">
        <v>306</v>
      </c>
      <c r="E139" s="72" t="s">
        <v>855</v>
      </c>
      <c r="F139" s="43" t="s">
        <v>295</v>
      </c>
      <c r="G139" s="45" t="s">
        <v>306</v>
      </c>
      <c r="H139" s="36" t="s">
        <v>37</v>
      </c>
      <c r="I139" s="37" t="s">
        <v>300</v>
      </c>
      <c r="J139" s="39"/>
      <c r="K139" s="61">
        <v>76600</v>
      </c>
      <c r="L139" s="75"/>
      <c r="M139" s="28">
        <f t="shared" si="12"/>
        <v>0</v>
      </c>
      <c r="N139" s="58"/>
      <c r="O139" s="51">
        <v>0.2</v>
      </c>
      <c r="P139" s="47">
        <f t="shared" si="13"/>
        <v>0</v>
      </c>
    </row>
    <row r="140" spans="2:16" ht="102">
      <c r="B140" s="89"/>
      <c r="C140" s="36">
        <v>6</v>
      </c>
      <c r="D140" s="37" t="s">
        <v>307</v>
      </c>
      <c r="E140" s="72" t="s">
        <v>856</v>
      </c>
      <c r="F140" s="43" t="s">
        <v>295</v>
      </c>
      <c r="G140" s="45" t="s">
        <v>308</v>
      </c>
      <c r="H140" s="36" t="s">
        <v>37</v>
      </c>
      <c r="I140" s="37" t="s">
        <v>300</v>
      </c>
      <c r="J140" s="39"/>
      <c r="K140" s="61">
        <v>195000</v>
      </c>
      <c r="L140" s="75"/>
      <c r="M140" s="28">
        <f t="shared" si="12"/>
        <v>0</v>
      </c>
      <c r="N140" s="58"/>
      <c r="O140" s="51">
        <v>0.2</v>
      </c>
      <c r="P140" s="47">
        <f t="shared" si="13"/>
        <v>0</v>
      </c>
    </row>
    <row r="141" spans="2:16" ht="51">
      <c r="B141" s="89"/>
      <c r="C141" s="36">
        <v>7</v>
      </c>
      <c r="D141" s="37" t="s">
        <v>309</v>
      </c>
      <c r="E141" s="72" t="s">
        <v>857</v>
      </c>
      <c r="F141" s="43" t="s">
        <v>295</v>
      </c>
      <c r="G141" s="45" t="s">
        <v>310</v>
      </c>
      <c r="H141" s="36" t="s">
        <v>37</v>
      </c>
      <c r="I141" s="37" t="s">
        <v>300</v>
      </c>
      <c r="J141" s="39"/>
      <c r="K141" s="61">
        <v>134500</v>
      </c>
      <c r="L141" s="75"/>
      <c r="M141" s="28">
        <f t="shared" si="12"/>
        <v>0</v>
      </c>
      <c r="N141" s="58"/>
      <c r="O141" s="51">
        <v>0.2</v>
      </c>
      <c r="P141" s="47">
        <f t="shared" si="13"/>
        <v>0</v>
      </c>
    </row>
    <row r="142" spans="2:16" ht="51">
      <c r="B142" s="89"/>
      <c r="C142" s="36">
        <v>8</v>
      </c>
      <c r="D142" s="37" t="s">
        <v>311</v>
      </c>
      <c r="E142" s="72" t="s">
        <v>858</v>
      </c>
      <c r="F142" s="43" t="s">
        <v>295</v>
      </c>
      <c r="G142" s="45" t="s">
        <v>312</v>
      </c>
      <c r="H142" s="36" t="s">
        <v>37</v>
      </c>
      <c r="I142" s="37" t="s">
        <v>300</v>
      </c>
      <c r="J142" s="39"/>
      <c r="K142" s="61">
        <v>176000</v>
      </c>
      <c r="L142" s="75"/>
      <c r="M142" s="28">
        <f t="shared" si="12"/>
        <v>0</v>
      </c>
      <c r="N142" s="58"/>
      <c r="O142" s="51">
        <v>0.2</v>
      </c>
      <c r="P142" s="47">
        <f t="shared" si="13"/>
        <v>0</v>
      </c>
    </row>
    <row r="143" spans="2:16" ht="38.25">
      <c r="B143" s="89"/>
      <c r="C143" s="36">
        <v>9</v>
      </c>
      <c r="D143" s="37" t="s">
        <v>313</v>
      </c>
      <c r="E143" s="72" t="s">
        <v>859</v>
      </c>
      <c r="F143" s="43" t="s">
        <v>295</v>
      </c>
      <c r="G143" s="45" t="s">
        <v>314</v>
      </c>
      <c r="H143" s="36" t="s">
        <v>37</v>
      </c>
      <c r="I143" s="37" t="s">
        <v>297</v>
      </c>
      <c r="J143" s="39"/>
      <c r="K143" s="61">
        <v>85000</v>
      </c>
      <c r="L143" s="75"/>
      <c r="M143" s="28">
        <f t="shared" si="12"/>
        <v>0</v>
      </c>
      <c r="N143" s="58"/>
      <c r="O143" s="51">
        <v>0.2</v>
      </c>
      <c r="P143" s="47">
        <f t="shared" si="13"/>
        <v>0</v>
      </c>
    </row>
    <row r="144" spans="2:16" ht="33.75">
      <c r="B144" s="89"/>
      <c r="C144" s="36">
        <v>10</v>
      </c>
      <c r="D144" s="37" t="s">
        <v>315</v>
      </c>
      <c r="E144" s="72" t="s">
        <v>860</v>
      </c>
      <c r="F144" s="43" t="s">
        <v>295</v>
      </c>
      <c r="G144" s="45" t="s">
        <v>316</v>
      </c>
      <c r="H144" s="36" t="s">
        <v>37</v>
      </c>
      <c r="I144" s="37" t="s">
        <v>297</v>
      </c>
      <c r="J144" s="39"/>
      <c r="K144" s="61">
        <v>185000</v>
      </c>
      <c r="L144" s="75"/>
      <c r="M144" s="28">
        <f t="shared" si="12"/>
        <v>0</v>
      </c>
      <c r="N144" s="58"/>
      <c r="O144" s="51">
        <v>0.2</v>
      </c>
      <c r="P144" s="47">
        <f t="shared" si="13"/>
        <v>0</v>
      </c>
    </row>
    <row r="145" spans="2:16" ht="76.5">
      <c r="B145" s="89"/>
      <c r="C145" s="36">
        <v>11</v>
      </c>
      <c r="D145" s="37" t="s">
        <v>317</v>
      </c>
      <c r="E145" s="72" t="s">
        <v>861</v>
      </c>
      <c r="F145" s="43" t="s">
        <v>295</v>
      </c>
      <c r="G145" s="45" t="s">
        <v>318</v>
      </c>
      <c r="H145" s="36" t="s">
        <v>37</v>
      </c>
      <c r="I145" s="37" t="s">
        <v>297</v>
      </c>
      <c r="J145" s="39"/>
      <c r="K145" s="61">
        <v>17100</v>
      </c>
      <c r="L145" s="75"/>
      <c r="M145" s="28">
        <f t="shared" si="12"/>
        <v>0</v>
      </c>
      <c r="N145" s="58"/>
      <c r="O145" s="51">
        <v>0.2</v>
      </c>
      <c r="P145" s="47">
        <f t="shared" si="13"/>
        <v>0</v>
      </c>
    </row>
    <row r="146" spans="2:16" ht="63.75">
      <c r="B146" s="89"/>
      <c r="C146" s="36">
        <v>12</v>
      </c>
      <c r="D146" s="37" t="s">
        <v>319</v>
      </c>
      <c r="E146" s="72" t="s">
        <v>862</v>
      </c>
      <c r="F146" s="43" t="s">
        <v>295</v>
      </c>
      <c r="G146" s="45" t="s">
        <v>320</v>
      </c>
      <c r="H146" s="36" t="s">
        <v>37</v>
      </c>
      <c r="I146" s="37" t="s">
        <v>300</v>
      </c>
      <c r="J146" s="39"/>
      <c r="K146" s="61">
        <v>136000</v>
      </c>
      <c r="L146" s="75"/>
      <c r="M146" s="28">
        <f t="shared" si="12"/>
        <v>0</v>
      </c>
      <c r="N146" s="58"/>
      <c r="O146" s="51">
        <v>0.2</v>
      </c>
      <c r="P146" s="47">
        <f t="shared" si="13"/>
        <v>0</v>
      </c>
    </row>
    <row r="147" spans="2:16" ht="51">
      <c r="B147" s="89"/>
      <c r="C147" s="36">
        <v>13</v>
      </c>
      <c r="D147" s="37" t="s">
        <v>321</v>
      </c>
      <c r="E147" s="72" t="s">
        <v>863</v>
      </c>
      <c r="F147" s="43" t="s">
        <v>295</v>
      </c>
      <c r="G147" s="45" t="s">
        <v>322</v>
      </c>
      <c r="H147" s="36" t="s">
        <v>37</v>
      </c>
      <c r="I147" s="37" t="s">
        <v>297</v>
      </c>
      <c r="J147" s="39"/>
      <c r="K147" s="61">
        <v>65700</v>
      </c>
      <c r="L147" s="75"/>
      <c r="M147" s="28">
        <f t="shared" si="12"/>
        <v>0</v>
      </c>
      <c r="N147" s="58"/>
      <c r="O147" s="51">
        <v>0.2</v>
      </c>
      <c r="P147" s="47">
        <f t="shared" si="13"/>
        <v>0</v>
      </c>
    </row>
    <row r="148" spans="2:16" ht="76.5">
      <c r="B148" s="89"/>
      <c r="C148" s="36">
        <v>14</v>
      </c>
      <c r="D148" s="37" t="s">
        <v>323</v>
      </c>
      <c r="E148" s="72" t="s">
        <v>864</v>
      </c>
      <c r="F148" s="43" t="s">
        <v>295</v>
      </c>
      <c r="G148" s="45" t="s">
        <v>324</v>
      </c>
      <c r="H148" s="36" t="s">
        <v>37</v>
      </c>
      <c r="I148" s="37" t="s">
        <v>297</v>
      </c>
      <c r="J148" s="39"/>
      <c r="K148" s="61">
        <v>84400</v>
      </c>
      <c r="L148" s="75"/>
      <c r="M148" s="28">
        <f t="shared" si="12"/>
        <v>0</v>
      </c>
      <c r="N148" s="58"/>
      <c r="O148" s="51">
        <v>0.2</v>
      </c>
      <c r="P148" s="47">
        <f t="shared" si="13"/>
        <v>0</v>
      </c>
    </row>
    <row r="149" spans="2:16" ht="33.75">
      <c r="B149" s="89"/>
      <c r="C149" s="36">
        <v>15</v>
      </c>
      <c r="D149" s="37" t="s">
        <v>325</v>
      </c>
      <c r="E149" s="72" t="s">
        <v>865</v>
      </c>
      <c r="F149" s="43" t="s">
        <v>295</v>
      </c>
      <c r="G149" s="45" t="s">
        <v>326</v>
      </c>
      <c r="H149" s="36" t="s">
        <v>37</v>
      </c>
      <c r="I149" s="37" t="s">
        <v>305</v>
      </c>
      <c r="J149" s="39"/>
      <c r="K149" s="61">
        <v>162000</v>
      </c>
      <c r="L149" s="75"/>
      <c r="M149" s="28">
        <f t="shared" si="12"/>
        <v>0</v>
      </c>
      <c r="N149" s="58"/>
      <c r="O149" s="51">
        <v>0.2</v>
      </c>
      <c r="P149" s="47">
        <f t="shared" si="13"/>
        <v>0</v>
      </c>
    </row>
    <row r="150" spans="2:16" ht="51">
      <c r="B150" s="89"/>
      <c r="C150" s="36">
        <v>16</v>
      </c>
      <c r="D150" s="37" t="s">
        <v>306</v>
      </c>
      <c r="E150" s="72" t="s">
        <v>866</v>
      </c>
      <c r="F150" s="43" t="s">
        <v>295</v>
      </c>
      <c r="G150" s="45" t="s">
        <v>306</v>
      </c>
      <c r="H150" s="36" t="s">
        <v>37</v>
      </c>
      <c r="I150" s="37" t="s">
        <v>300</v>
      </c>
      <c r="J150" s="39"/>
      <c r="K150" s="61">
        <v>76600</v>
      </c>
      <c r="L150" s="75"/>
      <c r="M150" s="28">
        <f t="shared" si="12"/>
        <v>0</v>
      </c>
      <c r="N150" s="58"/>
      <c r="O150" s="51">
        <v>0.2</v>
      </c>
      <c r="P150" s="47">
        <f t="shared" si="13"/>
        <v>0</v>
      </c>
    </row>
    <row r="151" spans="2:16" ht="38.25">
      <c r="B151" s="89"/>
      <c r="C151" s="36">
        <v>17</v>
      </c>
      <c r="D151" s="37" t="s">
        <v>327</v>
      </c>
      <c r="E151" s="72" t="s">
        <v>867</v>
      </c>
      <c r="F151" s="43" t="s">
        <v>295</v>
      </c>
      <c r="G151" s="45" t="s">
        <v>328</v>
      </c>
      <c r="H151" s="36" t="s">
        <v>37</v>
      </c>
      <c r="I151" s="37" t="s">
        <v>297</v>
      </c>
      <c r="J151" s="39"/>
      <c r="K151" s="61">
        <v>69300</v>
      </c>
      <c r="L151" s="75"/>
      <c r="M151" s="28">
        <f t="shared" si="12"/>
        <v>0</v>
      </c>
      <c r="N151" s="58"/>
      <c r="O151" s="51">
        <v>0.2</v>
      </c>
      <c r="P151" s="47">
        <f t="shared" si="13"/>
        <v>0</v>
      </c>
    </row>
    <row r="152" spans="2:16" ht="63.75">
      <c r="B152" s="89"/>
      <c r="C152" s="36">
        <v>18</v>
      </c>
      <c r="D152" s="37" t="s">
        <v>329</v>
      </c>
      <c r="E152" s="72" t="s">
        <v>868</v>
      </c>
      <c r="F152" s="43" t="s">
        <v>295</v>
      </c>
      <c r="G152" s="45" t="s">
        <v>330</v>
      </c>
      <c r="H152" s="36" t="s">
        <v>37</v>
      </c>
      <c r="I152" s="37" t="s">
        <v>300</v>
      </c>
      <c r="J152" s="39"/>
      <c r="K152" s="61">
        <v>99000</v>
      </c>
      <c r="L152" s="75"/>
      <c r="M152" s="28">
        <f t="shared" si="12"/>
        <v>0</v>
      </c>
      <c r="N152" s="58"/>
      <c r="O152" s="51">
        <v>0.2</v>
      </c>
      <c r="P152" s="47">
        <f t="shared" si="13"/>
        <v>0</v>
      </c>
    </row>
    <row r="153" spans="2:16" ht="25.5">
      <c r="B153" s="89"/>
      <c r="C153" s="36">
        <v>19</v>
      </c>
      <c r="D153" s="37" t="s">
        <v>331</v>
      </c>
      <c r="E153" s="72" t="s">
        <v>869</v>
      </c>
      <c r="F153" s="43" t="s">
        <v>295</v>
      </c>
      <c r="G153" s="45" t="s">
        <v>332</v>
      </c>
      <c r="H153" s="36" t="s">
        <v>37</v>
      </c>
      <c r="I153" s="37" t="s">
        <v>300</v>
      </c>
      <c r="J153" s="39"/>
      <c r="K153" s="61">
        <v>163000</v>
      </c>
      <c r="L153" s="75"/>
      <c r="M153" s="28">
        <f t="shared" si="12"/>
        <v>0</v>
      </c>
      <c r="N153" s="58"/>
      <c r="O153" s="51">
        <v>0.2</v>
      </c>
      <c r="P153" s="47">
        <f t="shared" si="13"/>
        <v>0</v>
      </c>
    </row>
    <row r="154" spans="2:16" ht="76.5">
      <c r="B154" s="89"/>
      <c r="C154" s="36">
        <v>20</v>
      </c>
      <c r="D154" s="37" t="s">
        <v>333</v>
      </c>
      <c r="E154" s="72" t="s">
        <v>870</v>
      </c>
      <c r="F154" s="43" t="s">
        <v>295</v>
      </c>
      <c r="G154" s="45" t="s">
        <v>333</v>
      </c>
      <c r="H154" s="36" t="s">
        <v>37</v>
      </c>
      <c r="I154" s="37" t="s">
        <v>297</v>
      </c>
      <c r="J154" s="39"/>
      <c r="K154" s="61">
        <v>17100</v>
      </c>
      <c r="L154" s="75"/>
      <c r="M154" s="28">
        <f t="shared" si="12"/>
        <v>0</v>
      </c>
      <c r="N154" s="58"/>
      <c r="O154" s="51">
        <v>0.2</v>
      </c>
      <c r="P154" s="47">
        <f t="shared" si="13"/>
        <v>0</v>
      </c>
    </row>
    <row r="155" spans="2:16" ht="51">
      <c r="B155" s="89"/>
      <c r="C155" s="36">
        <v>21</v>
      </c>
      <c r="D155" s="37" t="s">
        <v>334</v>
      </c>
      <c r="E155" s="72" t="s">
        <v>871</v>
      </c>
      <c r="F155" s="43" t="s">
        <v>295</v>
      </c>
      <c r="G155" s="45" t="s">
        <v>335</v>
      </c>
      <c r="H155" s="36" t="s">
        <v>37</v>
      </c>
      <c r="I155" s="37" t="s">
        <v>297</v>
      </c>
      <c r="J155" s="39"/>
      <c r="K155" s="61">
        <v>68200</v>
      </c>
      <c r="L155" s="75"/>
      <c r="M155" s="28">
        <f t="shared" si="12"/>
        <v>0</v>
      </c>
      <c r="N155" s="58"/>
      <c r="O155" s="51">
        <v>0.2</v>
      </c>
      <c r="P155" s="47">
        <f t="shared" si="13"/>
        <v>0</v>
      </c>
    </row>
    <row r="156" spans="2:16" ht="38.25">
      <c r="B156" s="89"/>
      <c r="C156" s="36">
        <v>22</v>
      </c>
      <c r="D156" s="37" t="s">
        <v>336</v>
      </c>
      <c r="E156" s="72" t="s">
        <v>872</v>
      </c>
      <c r="F156" s="43" t="s">
        <v>295</v>
      </c>
      <c r="G156" s="45" t="s">
        <v>337</v>
      </c>
      <c r="H156" s="36" t="s">
        <v>37</v>
      </c>
      <c r="I156" s="37" t="s">
        <v>300</v>
      </c>
      <c r="J156" s="39"/>
      <c r="K156" s="61">
        <v>82000</v>
      </c>
      <c r="L156" s="76"/>
      <c r="M156" s="28">
        <f t="shared" si="12"/>
        <v>0</v>
      </c>
      <c r="N156" s="59"/>
      <c r="O156" s="51">
        <v>0.2</v>
      </c>
      <c r="P156" s="47">
        <f t="shared" si="13"/>
        <v>0</v>
      </c>
    </row>
    <row r="157" spans="2:16" ht="12.75">
      <c r="B157" s="89"/>
      <c r="C157" s="92" t="s">
        <v>338</v>
      </c>
      <c r="D157" s="92"/>
      <c r="E157" s="92"/>
      <c r="F157" s="92"/>
      <c r="G157" s="92"/>
      <c r="H157" s="92"/>
      <c r="I157" s="92"/>
      <c r="J157" s="93"/>
      <c r="K157" s="28"/>
      <c r="L157" s="47">
        <v>4704210</v>
      </c>
      <c r="M157" s="28">
        <f>SUM(M135:M156)</f>
        <v>0</v>
      </c>
      <c r="N157" s="55"/>
      <c r="O157" s="51"/>
      <c r="P157" s="47">
        <f>SUM(P135:P156)</f>
        <v>0</v>
      </c>
    </row>
    <row r="158" spans="2:16" ht="12.75">
      <c r="B158" s="89" t="s">
        <v>339</v>
      </c>
      <c r="C158" s="90" t="s">
        <v>340</v>
      </c>
      <c r="D158" s="90"/>
      <c r="E158" s="90"/>
      <c r="F158" s="90"/>
      <c r="G158" s="90"/>
      <c r="H158" s="90"/>
      <c r="I158" s="90"/>
      <c r="J158" s="91"/>
      <c r="K158" s="28"/>
      <c r="L158" s="47"/>
      <c r="M158" s="28"/>
      <c r="N158" s="55"/>
      <c r="O158" s="51"/>
      <c r="P158" s="47"/>
    </row>
    <row r="159" spans="2:16" ht="51">
      <c r="B159" s="89"/>
      <c r="C159" s="30" t="s">
        <v>31</v>
      </c>
      <c r="D159" s="31" t="s">
        <v>32</v>
      </c>
      <c r="E159" s="31" t="s">
        <v>45</v>
      </c>
      <c r="F159" s="32" t="s">
        <v>44</v>
      </c>
      <c r="G159" s="33" t="s">
        <v>33</v>
      </c>
      <c r="H159" s="31" t="s">
        <v>1</v>
      </c>
      <c r="I159" s="31" t="s">
        <v>34</v>
      </c>
      <c r="J159" s="34" t="s">
        <v>26</v>
      </c>
      <c r="K159" s="35" t="s">
        <v>27</v>
      </c>
      <c r="L159" s="48" t="s">
        <v>38</v>
      </c>
      <c r="M159" s="35" t="s">
        <v>35</v>
      </c>
      <c r="N159" s="56" t="s">
        <v>39</v>
      </c>
      <c r="O159" s="52" t="s">
        <v>42</v>
      </c>
      <c r="P159" s="48" t="s">
        <v>36</v>
      </c>
    </row>
    <row r="160" spans="2:16" ht="25.5">
      <c r="B160" s="89"/>
      <c r="C160" s="36">
        <v>1</v>
      </c>
      <c r="D160" s="37" t="s">
        <v>341</v>
      </c>
      <c r="E160" s="72" t="s">
        <v>873</v>
      </c>
      <c r="F160" s="43" t="s">
        <v>342</v>
      </c>
      <c r="G160" s="45" t="s">
        <v>343</v>
      </c>
      <c r="H160" s="36" t="s">
        <v>37</v>
      </c>
      <c r="I160" s="37" t="s">
        <v>114</v>
      </c>
      <c r="J160" s="39"/>
      <c r="K160" s="62">
        <v>2350</v>
      </c>
      <c r="L160" s="77">
        <v>2587956</v>
      </c>
      <c r="M160" s="28">
        <f>J160*K160</f>
        <v>0</v>
      </c>
      <c r="N160" s="83">
        <v>1</v>
      </c>
      <c r="O160" s="51">
        <v>0.2</v>
      </c>
      <c r="P160" s="47">
        <f>M160*O160</f>
        <v>0</v>
      </c>
    </row>
    <row r="161" spans="2:16" ht="12.75">
      <c r="B161" s="89"/>
      <c r="C161" s="36">
        <v>2</v>
      </c>
      <c r="D161" s="37" t="s">
        <v>344</v>
      </c>
      <c r="E161" s="72" t="s">
        <v>874</v>
      </c>
      <c r="F161" s="43" t="s">
        <v>342</v>
      </c>
      <c r="G161" s="45" t="s">
        <v>345</v>
      </c>
      <c r="H161" s="36" t="s">
        <v>37</v>
      </c>
      <c r="I161" s="37" t="s">
        <v>346</v>
      </c>
      <c r="J161" s="39"/>
      <c r="K161" s="62">
        <v>9830</v>
      </c>
      <c r="L161" s="78"/>
      <c r="M161" s="28">
        <f aca="true" t="shared" si="14" ref="M161:M199">J161*K161</f>
        <v>0</v>
      </c>
      <c r="N161" s="84"/>
      <c r="O161" s="51">
        <v>0.2</v>
      </c>
      <c r="P161" s="47">
        <f aca="true" t="shared" si="15" ref="P161:P198">M161*O161</f>
        <v>0</v>
      </c>
    </row>
    <row r="162" spans="2:16" ht="25.5">
      <c r="B162" s="89"/>
      <c r="C162" s="36">
        <v>3</v>
      </c>
      <c r="D162" s="37" t="s">
        <v>347</v>
      </c>
      <c r="E162" s="72" t="s">
        <v>875</v>
      </c>
      <c r="F162" s="43" t="s">
        <v>342</v>
      </c>
      <c r="G162" s="45" t="s">
        <v>348</v>
      </c>
      <c r="H162" s="36" t="s">
        <v>37</v>
      </c>
      <c r="I162" s="37" t="s">
        <v>114</v>
      </c>
      <c r="J162" s="39"/>
      <c r="K162" s="62">
        <v>4930</v>
      </c>
      <c r="L162" s="78"/>
      <c r="M162" s="28">
        <f t="shared" si="14"/>
        <v>0</v>
      </c>
      <c r="N162" s="84"/>
      <c r="O162" s="51">
        <v>0.2</v>
      </c>
      <c r="P162" s="47">
        <f t="shared" si="15"/>
        <v>0</v>
      </c>
    </row>
    <row r="163" spans="2:16" ht="25.5">
      <c r="B163" s="89"/>
      <c r="C163" s="36">
        <v>4</v>
      </c>
      <c r="D163" s="37" t="s">
        <v>349</v>
      </c>
      <c r="E163" s="72" t="s">
        <v>876</v>
      </c>
      <c r="F163" s="43" t="s">
        <v>342</v>
      </c>
      <c r="G163" s="45" t="s">
        <v>350</v>
      </c>
      <c r="H163" s="36" t="s">
        <v>37</v>
      </c>
      <c r="I163" s="37" t="s">
        <v>114</v>
      </c>
      <c r="J163" s="39"/>
      <c r="K163" s="62">
        <v>5630</v>
      </c>
      <c r="L163" s="78"/>
      <c r="M163" s="28">
        <f t="shared" si="14"/>
        <v>0</v>
      </c>
      <c r="N163" s="84"/>
      <c r="O163" s="51">
        <v>0.2</v>
      </c>
      <c r="P163" s="47">
        <f t="shared" si="15"/>
        <v>0</v>
      </c>
    </row>
    <row r="164" spans="2:16" ht="25.5">
      <c r="B164" s="89"/>
      <c r="C164" s="36">
        <v>5</v>
      </c>
      <c r="D164" s="37" t="s">
        <v>351</v>
      </c>
      <c r="E164" s="72" t="s">
        <v>877</v>
      </c>
      <c r="F164" s="43" t="s">
        <v>342</v>
      </c>
      <c r="G164" s="45" t="s">
        <v>352</v>
      </c>
      <c r="H164" s="36" t="s">
        <v>37</v>
      </c>
      <c r="I164" s="37" t="s">
        <v>353</v>
      </c>
      <c r="J164" s="39"/>
      <c r="K164" s="62">
        <v>3799</v>
      </c>
      <c r="L164" s="78"/>
      <c r="M164" s="28">
        <f t="shared" si="14"/>
        <v>0</v>
      </c>
      <c r="N164" s="84"/>
      <c r="O164" s="51">
        <v>0.2</v>
      </c>
      <c r="P164" s="47">
        <f t="shared" si="15"/>
        <v>0</v>
      </c>
    </row>
    <row r="165" spans="2:16" ht="25.5">
      <c r="B165" s="89"/>
      <c r="C165" s="36">
        <v>6</v>
      </c>
      <c r="D165" s="37" t="s">
        <v>354</v>
      </c>
      <c r="E165" s="72" t="s">
        <v>878</v>
      </c>
      <c r="F165" s="43" t="s">
        <v>342</v>
      </c>
      <c r="G165" s="45" t="s">
        <v>355</v>
      </c>
      <c r="H165" s="36" t="s">
        <v>37</v>
      </c>
      <c r="I165" s="37" t="s">
        <v>353</v>
      </c>
      <c r="J165" s="39"/>
      <c r="K165" s="62">
        <v>3799</v>
      </c>
      <c r="L165" s="78"/>
      <c r="M165" s="28">
        <f t="shared" si="14"/>
        <v>0</v>
      </c>
      <c r="N165" s="84"/>
      <c r="O165" s="51">
        <v>0.2</v>
      </c>
      <c r="P165" s="47">
        <f t="shared" si="15"/>
        <v>0</v>
      </c>
    </row>
    <row r="166" spans="2:16" ht="38.25">
      <c r="B166" s="89"/>
      <c r="C166" s="36">
        <v>7</v>
      </c>
      <c r="D166" s="37" t="s">
        <v>356</v>
      </c>
      <c r="E166" s="72" t="s">
        <v>879</v>
      </c>
      <c r="F166" s="43" t="s">
        <v>342</v>
      </c>
      <c r="G166" s="45" t="s">
        <v>357</v>
      </c>
      <c r="H166" s="36" t="s">
        <v>37</v>
      </c>
      <c r="I166" s="37" t="s">
        <v>114</v>
      </c>
      <c r="J166" s="39"/>
      <c r="K166" s="62">
        <v>5630</v>
      </c>
      <c r="L166" s="78"/>
      <c r="M166" s="28">
        <f t="shared" si="14"/>
        <v>0</v>
      </c>
      <c r="N166" s="84"/>
      <c r="O166" s="51">
        <v>0.2</v>
      </c>
      <c r="P166" s="47">
        <f t="shared" si="15"/>
        <v>0</v>
      </c>
    </row>
    <row r="167" spans="2:16" ht="25.5">
      <c r="B167" s="89"/>
      <c r="C167" s="36">
        <v>8</v>
      </c>
      <c r="D167" s="37" t="s">
        <v>358</v>
      </c>
      <c r="E167" s="72" t="s">
        <v>880</v>
      </c>
      <c r="F167" s="43" t="s">
        <v>342</v>
      </c>
      <c r="G167" s="45" t="s">
        <v>359</v>
      </c>
      <c r="H167" s="36" t="s">
        <v>37</v>
      </c>
      <c r="I167" s="37" t="s">
        <v>360</v>
      </c>
      <c r="J167" s="39"/>
      <c r="K167" s="62">
        <v>9690</v>
      </c>
      <c r="L167" s="78"/>
      <c r="M167" s="28">
        <f t="shared" si="14"/>
        <v>0</v>
      </c>
      <c r="N167" s="84"/>
      <c r="O167" s="51">
        <v>0.2</v>
      </c>
      <c r="P167" s="47">
        <f t="shared" si="15"/>
        <v>0</v>
      </c>
    </row>
    <row r="168" spans="2:16" ht="25.5">
      <c r="B168" s="89"/>
      <c r="C168" s="36">
        <v>9</v>
      </c>
      <c r="D168" s="37" t="s">
        <v>361</v>
      </c>
      <c r="E168" s="72" t="s">
        <v>881</v>
      </c>
      <c r="F168" s="43" t="s">
        <v>342</v>
      </c>
      <c r="G168" s="46" t="s">
        <v>362</v>
      </c>
      <c r="H168" s="36" t="s">
        <v>37</v>
      </c>
      <c r="I168" s="37" t="s">
        <v>360</v>
      </c>
      <c r="J168" s="39"/>
      <c r="K168" s="62">
        <v>9690</v>
      </c>
      <c r="L168" s="78"/>
      <c r="M168" s="28">
        <f t="shared" si="14"/>
        <v>0</v>
      </c>
      <c r="N168" s="84"/>
      <c r="O168" s="51">
        <v>0.2</v>
      </c>
      <c r="P168" s="47">
        <f t="shared" si="15"/>
        <v>0</v>
      </c>
    </row>
    <row r="169" spans="2:16" ht="12.75">
      <c r="B169" s="89"/>
      <c r="C169" s="36">
        <v>10</v>
      </c>
      <c r="D169" s="37" t="s">
        <v>363</v>
      </c>
      <c r="E169" s="72" t="s">
        <v>882</v>
      </c>
      <c r="F169" s="43" t="s">
        <v>342</v>
      </c>
      <c r="G169" s="45" t="s">
        <v>364</v>
      </c>
      <c r="H169" s="36" t="s">
        <v>37</v>
      </c>
      <c r="I169" s="37" t="s">
        <v>365</v>
      </c>
      <c r="J169" s="39"/>
      <c r="K169" s="62">
        <v>2098</v>
      </c>
      <c r="L169" s="78"/>
      <c r="M169" s="28">
        <f t="shared" si="14"/>
        <v>0</v>
      </c>
      <c r="N169" s="84"/>
      <c r="O169" s="51">
        <v>0.2</v>
      </c>
      <c r="P169" s="47">
        <f t="shared" si="15"/>
        <v>0</v>
      </c>
    </row>
    <row r="170" spans="2:16" ht="22.5">
      <c r="B170" s="89"/>
      <c r="C170" s="36">
        <v>11</v>
      </c>
      <c r="D170" s="37" t="s">
        <v>366</v>
      </c>
      <c r="E170" s="72" t="s">
        <v>883</v>
      </c>
      <c r="F170" s="43" t="s">
        <v>342</v>
      </c>
      <c r="G170" s="43" t="s">
        <v>367</v>
      </c>
      <c r="H170" s="36" t="s">
        <v>37</v>
      </c>
      <c r="I170" s="37" t="s">
        <v>50</v>
      </c>
      <c r="J170" s="39"/>
      <c r="K170" s="62">
        <v>8072</v>
      </c>
      <c r="L170" s="78"/>
      <c r="M170" s="28">
        <f t="shared" si="14"/>
        <v>0</v>
      </c>
      <c r="N170" s="84"/>
      <c r="O170" s="51">
        <v>0.2</v>
      </c>
      <c r="P170" s="47">
        <f t="shared" si="15"/>
        <v>0</v>
      </c>
    </row>
    <row r="171" spans="2:16" ht="25.5">
      <c r="B171" s="89"/>
      <c r="C171" s="36">
        <v>12</v>
      </c>
      <c r="D171" s="37" t="s">
        <v>368</v>
      </c>
      <c r="E171" s="72" t="s">
        <v>884</v>
      </c>
      <c r="F171" s="43" t="s">
        <v>342</v>
      </c>
      <c r="G171" s="43" t="s">
        <v>369</v>
      </c>
      <c r="H171" s="36" t="s">
        <v>37</v>
      </c>
      <c r="I171" s="37" t="s">
        <v>370</v>
      </c>
      <c r="J171" s="39"/>
      <c r="K171" s="62">
        <v>5300</v>
      </c>
      <c r="L171" s="78"/>
      <c r="M171" s="28">
        <f t="shared" si="14"/>
        <v>0</v>
      </c>
      <c r="N171" s="84"/>
      <c r="O171" s="51">
        <v>0.2</v>
      </c>
      <c r="P171" s="47">
        <f t="shared" si="15"/>
        <v>0</v>
      </c>
    </row>
    <row r="172" spans="2:16" ht="12.75">
      <c r="B172" s="89"/>
      <c r="C172" s="36">
        <v>13</v>
      </c>
      <c r="D172" s="37" t="s">
        <v>371</v>
      </c>
      <c r="E172" s="72" t="s">
        <v>885</v>
      </c>
      <c r="F172" s="43" t="s">
        <v>342</v>
      </c>
      <c r="G172" s="43" t="s">
        <v>372</v>
      </c>
      <c r="H172" s="36" t="s">
        <v>37</v>
      </c>
      <c r="I172" s="37" t="s">
        <v>373</v>
      </c>
      <c r="J172" s="39"/>
      <c r="K172" s="62">
        <v>7803</v>
      </c>
      <c r="L172" s="78"/>
      <c r="M172" s="28">
        <f t="shared" si="14"/>
        <v>0</v>
      </c>
      <c r="N172" s="84"/>
      <c r="O172" s="51">
        <v>0.2</v>
      </c>
      <c r="P172" s="47">
        <f t="shared" si="15"/>
        <v>0</v>
      </c>
    </row>
    <row r="173" spans="2:16" ht="25.5">
      <c r="B173" s="89"/>
      <c r="C173" s="36">
        <v>14</v>
      </c>
      <c r="D173" s="37" t="s">
        <v>374</v>
      </c>
      <c r="E173" s="72" t="s">
        <v>886</v>
      </c>
      <c r="F173" s="43" t="s">
        <v>342</v>
      </c>
      <c r="G173" s="43" t="s">
        <v>375</v>
      </c>
      <c r="H173" s="36" t="s">
        <v>37</v>
      </c>
      <c r="I173" s="37" t="s">
        <v>376</v>
      </c>
      <c r="J173" s="39"/>
      <c r="K173" s="62">
        <v>3358</v>
      </c>
      <c r="L173" s="78"/>
      <c r="M173" s="28">
        <f t="shared" si="14"/>
        <v>0</v>
      </c>
      <c r="N173" s="84"/>
      <c r="O173" s="51">
        <v>0.2</v>
      </c>
      <c r="P173" s="47">
        <f t="shared" si="15"/>
        <v>0</v>
      </c>
    </row>
    <row r="174" spans="2:16" ht="25.5">
      <c r="B174" s="89"/>
      <c r="C174" s="36">
        <v>15</v>
      </c>
      <c r="D174" s="37" t="s">
        <v>377</v>
      </c>
      <c r="E174" s="72" t="s">
        <v>887</v>
      </c>
      <c r="F174" s="43" t="s">
        <v>342</v>
      </c>
      <c r="G174" s="43" t="s">
        <v>378</v>
      </c>
      <c r="H174" s="36" t="s">
        <v>379</v>
      </c>
      <c r="I174" s="37" t="s">
        <v>380</v>
      </c>
      <c r="J174" s="39"/>
      <c r="K174" s="62">
        <v>571</v>
      </c>
      <c r="L174" s="78"/>
      <c r="M174" s="28">
        <f t="shared" si="14"/>
        <v>0</v>
      </c>
      <c r="N174" s="84"/>
      <c r="O174" s="51">
        <v>0.2</v>
      </c>
      <c r="P174" s="47">
        <f t="shared" si="15"/>
        <v>0</v>
      </c>
    </row>
    <row r="175" spans="2:16" ht="25.5">
      <c r="B175" s="89"/>
      <c r="C175" s="36">
        <v>16</v>
      </c>
      <c r="D175" s="37" t="s">
        <v>381</v>
      </c>
      <c r="E175" s="72" t="s">
        <v>888</v>
      </c>
      <c r="F175" s="43" t="s">
        <v>342</v>
      </c>
      <c r="G175" s="43" t="s">
        <v>382</v>
      </c>
      <c r="H175" s="36" t="s">
        <v>37</v>
      </c>
      <c r="I175" s="37" t="s">
        <v>383</v>
      </c>
      <c r="J175" s="39"/>
      <c r="K175" s="62">
        <v>7502</v>
      </c>
      <c r="L175" s="78"/>
      <c r="M175" s="28">
        <f t="shared" si="14"/>
        <v>0</v>
      </c>
      <c r="N175" s="84"/>
      <c r="O175" s="51">
        <v>0.2</v>
      </c>
      <c r="P175" s="47">
        <f t="shared" si="15"/>
        <v>0</v>
      </c>
    </row>
    <row r="176" spans="2:16" ht="33.75">
      <c r="B176" s="89"/>
      <c r="C176" s="36">
        <v>17</v>
      </c>
      <c r="D176" s="37" t="s">
        <v>384</v>
      </c>
      <c r="E176" s="72" t="s">
        <v>889</v>
      </c>
      <c r="F176" s="43" t="s">
        <v>342</v>
      </c>
      <c r="G176" s="43" t="s">
        <v>385</v>
      </c>
      <c r="H176" s="36" t="s">
        <v>37</v>
      </c>
      <c r="I176" s="37" t="s">
        <v>365</v>
      </c>
      <c r="J176" s="39"/>
      <c r="K176" s="62">
        <v>7205</v>
      </c>
      <c r="L176" s="78"/>
      <c r="M176" s="28">
        <f t="shared" si="14"/>
        <v>0</v>
      </c>
      <c r="N176" s="84"/>
      <c r="O176" s="51">
        <v>0.2</v>
      </c>
      <c r="P176" s="47">
        <f t="shared" si="15"/>
        <v>0</v>
      </c>
    </row>
    <row r="177" spans="2:16" ht="25.5">
      <c r="B177" s="89"/>
      <c r="C177" s="36">
        <v>18</v>
      </c>
      <c r="D177" s="37" t="s">
        <v>386</v>
      </c>
      <c r="E177" s="72" t="s">
        <v>890</v>
      </c>
      <c r="F177" s="43" t="s">
        <v>342</v>
      </c>
      <c r="G177" s="43" t="s">
        <v>387</v>
      </c>
      <c r="H177" s="36" t="s">
        <v>37</v>
      </c>
      <c r="I177" s="37" t="s">
        <v>388</v>
      </c>
      <c r="J177" s="39"/>
      <c r="K177" s="62">
        <v>11040</v>
      </c>
      <c r="L177" s="78"/>
      <c r="M177" s="28">
        <f t="shared" si="14"/>
        <v>0</v>
      </c>
      <c r="N177" s="84"/>
      <c r="O177" s="51">
        <v>0.2</v>
      </c>
      <c r="P177" s="47">
        <f t="shared" si="15"/>
        <v>0</v>
      </c>
    </row>
    <row r="178" spans="2:16" ht="12.75">
      <c r="B178" s="89"/>
      <c r="C178" s="36">
        <v>19</v>
      </c>
      <c r="D178" s="37" t="s">
        <v>389</v>
      </c>
      <c r="E178" s="72" t="s">
        <v>891</v>
      </c>
      <c r="F178" s="43" t="s">
        <v>342</v>
      </c>
      <c r="G178" s="43" t="s">
        <v>390</v>
      </c>
      <c r="H178" s="36" t="s">
        <v>37</v>
      </c>
      <c r="I178" s="37" t="s">
        <v>373</v>
      </c>
      <c r="J178" s="39"/>
      <c r="K178" s="62">
        <v>4789</v>
      </c>
      <c r="L178" s="78"/>
      <c r="M178" s="28">
        <f t="shared" si="14"/>
        <v>0</v>
      </c>
      <c r="N178" s="84"/>
      <c r="O178" s="51">
        <v>0.2</v>
      </c>
      <c r="P178" s="47">
        <f t="shared" si="15"/>
        <v>0</v>
      </c>
    </row>
    <row r="179" spans="2:16" ht="25.5">
      <c r="B179" s="89"/>
      <c r="C179" s="36">
        <v>20</v>
      </c>
      <c r="D179" s="37" t="s">
        <v>391</v>
      </c>
      <c r="E179" s="72" t="s">
        <v>892</v>
      </c>
      <c r="F179" s="43" t="s">
        <v>342</v>
      </c>
      <c r="G179" s="43" t="s">
        <v>392</v>
      </c>
      <c r="H179" s="36" t="s">
        <v>37</v>
      </c>
      <c r="I179" s="37" t="s">
        <v>393</v>
      </c>
      <c r="J179" s="39"/>
      <c r="K179" s="62">
        <v>9864</v>
      </c>
      <c r="L179" s="78"/>
      <c r="M179" s="28">
        <f t="shared" si="14"/>
        <v>0</v>
      </c>
      <c r="N179" s="84"/>
      <c r="O179" s="51">
        <v>0.2</v>
      </c>
      <c r="P179" s="47">
        <f t="shared" si="15"/>
        <v>0</v>
      </c>
    </row>
    <row r="180" spans="2:16" ht="17.25">
      <c r="B180" s="89"/>
      <c r="C180" s="36">
        <v>21</v>
      </c>
      <c r="D180" s="37" t="s">
        <v>394</v>
      </c>
      <c r="E180" s="72" t="s">
        <v>893</v>
      </c>
      <c r="F180" s="43" t="s">
        <v>342</v>
      </c>
      <c r="G180" s="45" t="s">
        <v>395</v>
      </c>
      <c r="H180" s="36" t="s">
        <v>37</v>
      </c>
      <c r="I180" s="37" t="s">
        <v>396</v>
      </c>
      <c r="J180" s="39"/>
      <c r="K180" s="62">
        <v>8514</v>
      </c>
      <c r="L180" s="78"/>
      <c r="M180" s="28">
        <f t="shared" si="14"/>
        <v>0</v>
      </c>
      <c r="N180" s="84"/>
      <c r="O180" s="51">
        <v>0.2</v>
      </c>
      <c r="P180" s="47">
        <f t="shared" si="15"/>
        <v>0</v>
      </c>
    </row>
    <row r="181" spans="2:16" ht="17.25">
      <c r="B181" s="89"/>
      <c r="C181" s="36">
        <v>22</v>
      </c>
      <c r="D181" s="37" t="s">
        <v>397</v>
      </c>
      <c r="E181" s="72" t="s">
        <v>894</v>
      </c>
      <c r="F181" s="43" t="s">
        <v>342</v>
      </c>
      <c r="G181" s="45" t="s">
        <v>398</v>
      </c>
      <c r="H181" s="36" t="s">
        <v>37</v>
      </c>
      <c r="I181" s="37" t="s">
        <v>396</v>
      </c>
      <c r="J181" s="39"/>
      <c r="K181" s="62">
        <v>8514</v>
      </c>
      <c r="L181" s="78"/>
      <c r="M181" s="28">
        <f t="shared" si="14"/>
        <v>0</v>
      </c>
      <c r="N181" s="84"/>
      <c r="O181" s="51">
        <v>0.2</v>
      </c>
      <c r="P181" s="47">
        <f t="shared" si="15"/>
        <v>0</v>
      </c>
    </row>
    <row r="182" spans="2:16" ht="25.5">
      <c r="B182" s="89"/>
      <c r="C182" s="36">
        <v>23</v>
      </c>
      <c r="D182" s="37" t="s">
        <v>399</v>
      </c>
      <c r="E182" s="72" t="s">
        <v>895</v>
      </c>
      <c r="F182" s="43" t="s">
        <v>342</v>
      </c>
      <c r="G182" s="45" t="s">
        <v>400</v>
      </c>
      <c r="H182" s="36" t="s">
        <v>37</v>
      </c>
      <c r="I182" s="37" t="s">
        <v>159</v>
      </c>
      <c r="J182" s="39"/>
      <c r="K182" s="62">
        <v>11084</v>
      </c>
      <c r="L182" s="78"/>
      <c r="M182" s="28">
        <f t="shared" si="14"/>
        <v>0</v>
      </c>
      <c r="N182" s="84"/>
      <c r="O182" s="51">
        <v>0.2</v>
      </c>
      <c r="P182" s="47">
        <f t="shared" si="15"/>
        <v>0</v>
      </c>
    </row>
    <row r="183" spans="2:16" ht="38.25">
      <c r="B183" s="89"/>
      <c r="C183" s="36">
        <v>24</v>
      </c>
      <c r="D183" s="37" t="s">
        <v>401</v>
      </c>
      <c r="E183" s="72" t="s">
        <v>896</v>
      </c>
      <c r="F183" s="43" t="s">
        <v>342</v>
      </c>
      <c r="G183" s="45" t="s">
        <v>402</v>
      </c>
      <c r="H183" s="36" t="s">
        <v>37</v>
      </c>
      <c r="I183" s="37" t="s">
        <v>403</v>
      </c>
      <c r="J183" s="39"/>
      <c r="K183" s="62">
        <v>5007</v>
      </c>
      <c r="L183" s="78"/>
      <c r="M183" s="28">
        <f t="shared" si="14"/>
        <v>0</v>
      </c>
      <c r="N183" s="84"/>
      <c r="O183" s="51">
        <v>0.2</v>
      </c>
      <c r="P183" s="47">
        <f t="shared" si="15"/>
        <v>0</v>
      </c>
    </row>
    <row r="184" spans="2:16" ht="12.75">
      <c r="B184" s="89"/>
      <c r="C184" s="36">
        <v>25</v>
      </c>
      <c r="D184" s="37" t="s">
        <v>404</v>
      </c>
      <c r="E184" s="72" t="s">
        <v>897</v>
      </c>
      <c r="F184" s="43" t="s">
        <v>342</v>
      </c>
      <c r="G184" s="45" t="s">
        <v>405</v>
      </c>
      <c r="H184" s="36" t="s">
        <v>37</v>
      </c>
      <c r="I184" s="37" t="s">
        <v>403</v>
      </c>
      <c r="J184" s="39"/>
      <c r="K184" s="62">
        <v>10364</v>
      </c>
      <c r="L184" s="78"/>
      <c r="M184" s="28">
        <f t="shared" si="14"/>
        <v>0</v>
      </c>
      <c r="N184" s="84"/>
      <c r="O184" s="51">
        <v>0.2</v>
      </c>
      <c r="P184" s="47">
        <f t="shared" si="15"/>
        <v>0</v>
      </c>
    </row>
    <row r="185" spans="2:16" ht="25.5">
      <c r="B185" s="89"/>
      <c r="C185" s="36">
        <v>26</v>
      </c>
      <c r="D185" s="37" t="s">
        <v>406</v>
      </c>
      <c r="E185" s="72" t="s">
        <v>898</v>
      </c>
      <c r="F185" s="43" t="s">
        <v>342</v>
      </c>
      <c r="G185" s="45" t="s">
        <v>407</v>
      </c>
      <c r="H185" s="36" t="s">
        <v>37</v>
      </c>
      <c r="I185" s="37" t="s">
        <v>396</v>
      </c>
      <c r="J185" s="39"/>
      <c r="K185" s="62">
        <v>8514</v>
      </c>
      <c r="L185" s="78"/>
      <c r="M185" s="28">
        <f t="shared" si="14"/>
        <v>0</v>
      </c>
      <c r="N185" s="84"/>
      <c r="O185" s="51">
        <v>0.2</v>
      </c>
      <c r="P185" s="47">
        <f t="shared" si="15"/>
        <v>0</v>
      </c>
    </row>
    <row r="186" spans="2:16" ht="51">
      <c r="B186" s="89"/>
      <c r="C186" s="36">
        <v>27</v>
      </c>
      <c r="D186" s="37" t="s">
        <v>408</v>
      </c>
      <c r="E186" s="72" t="s">
        <v>899</v>
      </c>
      <c r="F186" s="43" t="s">
        <v>342</v>
      </c>
      <c r="G186" s="45" t="s">
        <v>409</v>
      </c>
      <c r="H186" s="36" t="s">
        <v>37</v>
      </c>
      <c r="I186" s="37" t="s">
        <v>197</v>
      </c>
      <c r="J186" s="39"/>
      <c r="K186" s="62">
        <v>27920</v>
      </c>
      <c r="L186" s="78"/>
      <c r="M186" s="28">
        <f t="shared" si="14"/>
        <v>0</v>
      </c>
      <c r="N186" s="84"/>
      <c r="O186" s="51">
        <v>0.2</v>
      </c>
      <c r="P186" s="47">
        <f t="shared" si="15"/>
        <v>0</v>
      </c>
    </row>
    <row r="187" spans="2:16" ht="38.25">
      <c r="B187" s="89"/>
      <c r="C187" s="36">
        <v>28</v>
      </c>
      <c r="D187" s="37" t="s">
        <v>410</v>
      </c>
      <c r="E187" s="72" t="s">
        <v>900</v>
      </c>
      <c r="F187" s="43" t="s">
        <v>342</v>
      </c>
      <c r="G187" s="45" t="s">
        <v>411</v>
      </c>
      <c r="H187" s="36" t="s">
        <v>37</v>
      </c>
      <c r="I187" s="37" t="s">
        <v>373</v>
      </c>
      <c r="J187" s="39"/>
      <c r="K187" s="62">
        <v>1440</v>
      </c>
      <c r="L187" s="78"/>
      <c r="M187" s="28">
        <f t="shared" si="14"/>
        <v>0</v>
      </c>
      <c r="N187" s="84"/>
      <c r="O187" s="51">
        <v>0.2</v>
      </c>
      <c r="P187" s="47">
        <f t="shared" si="15"/>
        <v>0</v>
      </c>
    </row>
    <row r="188" spans="2:16" ht="12.75">
      <c r="B188" s="89"/>
      <c r="C188" s="36">
        <v>29</v>
      </c>
      <c r="D188" s="37" t="s">
        <v>412</v>
      </c>
      <c r="E188" s="72" t="s">
        <v>901</v>
      </c>
      <c r="F188" s="43" t="s">
        <v>342</v>
      </c>
      <c r="G188" s="45" t="s">
        <v>413</v>
      </c>
      <c r="H188" s="36" t="s">
        <v>37</v>
      </c>
      <c r="I188" s="37" t="s">
        <v>414</v>
      </c>
      <c r="J188" s="39"/>
      <c r="K188" s="62">
        <v>5109</v>
      </c>
      <c r="L188" s="78"/>
      <c r="M188" s="28">
        <f t="shared" si="14"/>
        <v>0</v>
      </c>
      <c r="N188" s="84"/>
      <c r="O188" s="51">
        <v>0.2</v>
      </c>
      <c r="P188" s="47">
        <f t="shared" si="15"/>
        <v>0</v>
      </c>
    </row>
    <row r="189" spans="2:16" ht="25.5">
      <c r="B189" s="89"/>
      <c r="C189" s="36">
        <v>30</v>
      </c>
      <c r="D189" s="37" t="s">
        <v>415</v>
      </c>
      <c r="E189" s="72" t="s">
        <v>902</v>
      </c>
      <c r="F189" s="43" t="s">
        <v>342</v>
      </c>
      <c r="G189" s="45" t="s">
        <v>416</v>
      </c>
      <c r="H189" s="36" t="s">
        <v>37</v>
      </c>
      <c r="I189" s="37" t="s">
        <v>417</v>
      </c>
      <c r="J189" s="39"/>
      <c r="K189" s="62">
        <v>8595</v>
      </c>
      <c r="L189" s="78"/>
      <c r="M189" s="28">
        <f t="shared" si="14"/>
        <v>0</v>
      </c>
      <c r="N189" s="84"/>
      <c r="O189" s="51">
        <v>0.2</v>
      </c>
      <c r="P189" s="47">
        <f t="shared" si="15"/>
        <v>0</v>
      </c>
    </row>
    <row r="190" spans="2:16" ht="25.5">
      <c r="B190" s="89"/>
      <c r="C190" s="36">
        <v>31</v>
      </c>
      <c r="D190" s="37" t="s">
        <v>418</v>
      </c>
      <c r="E190" s="72" t="s">
        <v>903</v>
      </c>
      <c r="F190" s="43" t="s">
        <v>342</v>
      </c>
      <c r="G190" s="43" t="s">
        <v>419</v>
      </c>
      <c r="H190" s="36" t="s">
        <v>37</v>
      </c>
      <c r="I190" s="37" t="s">
        <v>388</v>
      </c>
      <c r="J190" s="39"/>
      <c r="K190" s="62">
        <v>13489</v>
      </c>
      <c r="L190" s="78"/>
      <c r="M190" s="28">
        <f t="shared" si="14"/>
        <v>0</v>
      </c>
      <c r="N190" s="84"/>
      <c r="O190" s="51">
        <v>0.2</v>
      </c>
      <c r="P190" s="47">
        <f t="shared" si="15"/>
        <v>0</v>
      </c>
    </row>
    <row r="191" spans="2:16" ht="38.25">
      <c r="B191" s="89"/>
      <c r="C191" s="36">
        <v>32</v>
      </c>
      <c r="D191" s="37" t="s">
        <v>420</v>
      </c>
      <c r="E191" s="72" t="s">
        <v>904</v>
      </c>
      <c r="F191" s="43" t="s">
        <v>342</v>
      </c>
      <c r="G191" s="43" t="s">
        <v>421</v>
      </c>
      <c r="H191" s="36" t="s">
        <v>37</v>
      </c>
      <c r="I191" s="37" t="s">
        <v>388</v>
      </c>
      <c r="J191" s="39"/>
      <c r="K191" s="62">
        <v>1443</v>
      </c>
      <c r="L191" s="78"/>
      <c r="M191" s="28">
        <f t="shared" si="14"/>
        <v>0</v>
      </c>
      <c r="N191" s="84"/>
      <c r="O191" s="51">
        <v>0.2</v>
      </c>
      <c r="P191" s="47">
        <f t="shared" si="15"/>
        <v>0</v>
      </c>
    </row>
    <row r="192" spans="2:16" ht="25.5">
      <c r="B192" s="89"/>
      <c r="C192" s="36">
        <v>33</v>
      </c>
      <c r="D192" s="37" t="s">
        <v>422</v>
      </c>
      <c r="E192" s="72" t="s">
        <v>905</v>
      </c>
      <c r="F192" s="43" t="s">
        <v>342</v>
      </c>
      <c r="G192" s="43" t="s">
        <v>423</v>
      </c>
      <c r="H192" s="36" t="s">
        <v>37</v>
      </c>
      <c r="I192" s="37" t="s">
        <v>388</v>
      </c>
      <c r="J192" s="39"/>
      <c r="K192" s="62">
        <v>6375</v>
      </c>
      <c r="L192" s="78"/>
      <c r="M192" s="28">
        <f t="shared" si="14"/>
        <v>0</v>
      </c>
      <c r="N192" s="84"/>
      <c r="O192" s="51">
        <v>0.2</v>
      </c>
      <c r="P192" s="47">
        <f t="shared" si="15"/>
        <v>0</v>
      </c>
    </row>
    <row r="193" spans="2:16" ht="33.75">
      <c r="B193" s="89"/>
      <c r="C193" s="36">
        <v>34</v>
      </c>
      <c r="D193" s="37" t="s">
        <v>424</v>
      </c>
      <c r="E193" s="72" t="s">
        <v>906</v>
      </c>
      <c r="F193" s="43" t="s">
        <v>342</v>
      </c>
      <c r="G193" s="43" t="s">
        <v>425</v>
      </c>
      <c r="H193" s="36" t="s">
        <v>37</v>
      </c>
      <c r="I193" s="37" t="s">
        <v>426</v>
      </c>
      <c r="J193" s="39"/>
      <c r="K193" s="62">
        <v>7317</v>
      </c>
      <c r="L193" s="78"/>
      <c r="M193" s="28">
        <f t="shared" si="14"/>
        <v>0</v>
      </c>
      <c r="N193" s="84"/>
      <c r="O193" s="51">
        <v>0.2</v>
      </c>
      <c r="P193" s="47">
        <f t="shared" si="15"/>
        <v>0</v>
      </c>
    </row>
    <row r="194" spans="2:16" ht="25.5">
      <c r="B194" s="89"/>
      <c r="C194" s="36">
        <v>35</v>
      </c>
      <c r="D194" s="37" t="s">
        <v>427</v>
      </c>
      <c r="E194" s="72" t="s">
        <v>907</v>
      </c>
      <c r="F194" s="43" t="s">
        <v>342</v>
      </c>
      <c r="G194" s="43" t="s">
        <v>428</v>
      </c>
      <c r="H194" s="36" t="s">
        <v>37</v>
      </c>
      <c r="I194" s="37" t="s">
        <v>393</v>
      </c>
      <c r="J194" s="39"/>
      <c r="K194" s="62">
        <v>9864</v>
      </c>
      <c r="L194" s="78"/>
      <c r="M194" s="28">
        <f t="shared" si="14"/>
        <v>0</v>
      </c>
      <c r="N194" s="84"/>
      <c r="O194" s="51">
        <v>0.2</v>
      </c>
      <c r="P194" s="47">
        <f t="shared" si="15"/>
        <v>0</v>
      </c>
    </row>
    <row r="195" spans="2:16" ht="22.5">
      <c r="B195" s="89"/>
      <c r="C195" s="36">
        <v>36</v>
      </c>
      <c r="D195" s="37" t="s">
        <v>429</v>
      </c>
      <c r="E195" s="72" t="s">
        <v>908</v>
      </c>
      <c r="F195" s="43" t="s">
        <v>342</v>
      </c>
      <c r="G195" s="43" t="s">
        <v>430</v>
      </c>
      <c r="H195" s="36" t="s">
        <v>37</v>
      </c>
      <c r="I195" s="37" t="s">
        <v>431</v>
      </c>
      <c r="J195" s="39"/>
      <c r="K195" s="62">
        <v>1500</v>
      </c>
      <c r="L195" s="78"/>
      <c r="M195" s="28">
        <f t="shared" si="14"/>
        <v>0</v>
      </c>
      <c r="N195" s="84"/>
      <c r="O195" s="51">
        <v>0.2</v>
      </c>
      <c r="P195" s="47">
        <f t="shared" si="15"/>
        <v>0</v>
      </c>
    </row>
    <row r="196" spans="2:16" ht="25.5">
      <c r="B196" s="89"/>
      <c r="C196" s="36">
        <v>37</v>
      </c>
      <c r="D196" s="37" t="s">
        <v>432</v>
      </c>
      <c r="E196" s="72" t="s">
        <v>909</v>
      </c>
      <c r="F196" s="43" t="s">
        <v>342</v>
      </c>
      <c r="G196" s="43" t="s">
        <v>433</v>
      </c>
      <c r="H196" s="36" t="s">
        <v>37</v>
      </c>
      <c r="I196" s="37" t="s">
        <v>434</v>
      </c>
      <c r="J196" s="39"/>
      <c r="K196" s="62">
        <v>4800</v>
      </c>
      <c r="L196" s="78"/>
      <c r="M196" s="28">
        <f t="shared" si="14"/>
        <v>0</v>
      </c>
      <c r="N196" s="84"/>
      <c r="O196" s="51">
        <v>0.2</v>
      </c>
      <c r="P196" s="47">
        <f t="shared" si="15"/>
        <v>0</v>
      </c>
    </row>
    <row r="197" spans="2:16" ht="25.5">
      <c r="B197" s="89"/>
      <c r="C197" s="36">
        <v>38</v>
      </c>
      <c r="D197" s="37" t="s">
        <v>435</v>
      </c>
      <c r="E197" s="72" t="s">
        <v>910</v>
      </c>
      <c r="F197" s="43" t="s">
        <v>342</v>
      </c>
      <c r="G197" s="43" t="s">
        <v>436</v>
      </c>
      <c r="H197" s="36" t="s">
        <v>37</v>
      </c>
      <c r="I197" s="37" t="s">
        <v>431</v>
      </c>
      <c r="J197" s="39"/>
      <c r="K197" s="62">
        <v>2785</v>
      </c>
      <c r="L197" s="78"/>
      <c r="M197" s="28">
        <f t="shared" si="14"/>
        <v>0</v>
      </c>
      <c r="N197" s="84"/>
      <c r="O197" s="51">
        <v>0.2</v>
      </c>
      <c r="P197" s="47">
        <f t="shared" si="15"/>
        <v>0</v>
      </c>
    </row>
    <row r="198" spans="2:16" ht="33.75">
      <c r="B198" s="89"/>
      <c r="C198" s="36">
        <v>39</v>
      </c>
      <c r="D198" s="37" t="s">
        <v>437</v>
      </c>
      <c r="E198" s="72" t="s">
        <v>911</v>
      </c>
      <c r="F198" s="43" t="s">
        <v>342</v>
      </c>
      <c r="G198" s="43" t="s">
        <v>438</v>
      </c>
      <c r="H198" s="36" t="s">
        <v>37</v>
      </c>
      <c r="I198" s="37" t="s">
        <v>431</v>
      </c>
      <c r="J198" s="39"/>
      <c r="K198" s="62">
        <v>2778</v>
      </c>
      <c r="L198" s="78"/>
      <c r="M198" s="28">
        <f t="shared" si="14"/>
        <v>0</v>
      </c>
      <c r="N198" s="84"/>
      <c r="O198" s="51">
        <v>0.2</v>
      </c>
      <c r="P198" s="47">
        <f t="shared" si="15"/>
        <v>0</v>
      </c>
    </row>
    <row r="199" spans="2:16" ht="22.5">
      <c r="B199" s="89"/>
      <c r="C199" s="36">
        <v>40</v>
      </c>
      <c r="D199" s="37" t="s">
        <v>439</v>
      </c>
      <c r="E199" s="72" t="s">
        <v>912</v>
      </c>
      <c r="F199" s="43" t="s">
        <v>342</v>
      </c>
      <c r="G199" s="43" t="s">
        <v>440</v>
      </c>
      <c r="H199" s="36" t="s">
        <v>37</v>
      </c>
      <c r="I199" s="37" t="s">
        <v>441</v>
      </c>
      <c r="J199" s="39"/>
      <c r="K199" s="62">
        <v>6417</v>
      </c>
      <c r="L199" s="79"/>
      <c r="M199" s="28">
        <f t="shared" si="14"/>
        <v>0</v>
      </c>
      <c r="N199" s="85"/>
      <c r="O199" s="51">
        <v>0.2</v>
      </c>
      <c r="P199" s="47">
        <f>M199*O199</f>
        <v>0</v>
      </c>
    </row>
    <row r="200" spans="2:16" ht="12.75">
      <c r="B200" s="89"/>
      <c r="C200" s="92" t="s">
        <v>442</v>
      </c>
      <c r="D200" s="92"/>
      <c r="E200" s="92"/>
      <c r="F200" s="92"/>
      <c r="G200" s="92"/>
      <c r="H200" s="92"/>
      <c r="I200" s="92"/>
      <c r="J200" s="93"/>
      <c r="K200" s="28"/>
      <c r="L200" s="47">
        <v>2587956</v>
      </c>
      <c r="M200" s="28">
        <f>SUM(M160:M199)</f>
        <v>0</v>
      </c>
      <c r="N200" s="55"/>
      <c r="O200" s="51"/>
      <c r="P200" s="47">
        <f>SUM(P160:P199)</f>
        <v>0</v>
      </c>
    </row>
    <row r="201" spans="2:16" ht="12.75">
      <c r="B201" s="89" t="s">
        <v>443</v>
      </c>
      <c r="C201" s="90" t="s">
        <v>444</v>
      </c>
      <c r="D201" s="90"/>
      <c r="E201" s="90"/>
      <c r="F201" s="90"/>
      <c r="G201" s="90"/>
      <c r="H201" s="90"/>
      <c r="I201" s="90"/>
      <c r="J201" s="91"/>
      <c r="K201" s="28"/>
      <c r="L201" s="47"/>
      <c r="M201" s="28"/>
      <c r="N201" s="55"/>
      <c r="O201" s="51"/>
      <c r="P201" s="47"/>
    </row>
    <row r="202" spans="2:16" ht="51">
      <c r="B202" s="89"/>
      <c r="C202" s="30" t="s">
        <v>31</v>
      </c>
      <c r="D202" s="31" t="s">
        <v>32</v>
      </c>
      <c r="E202" s="31" t="s">
        <v>45</v>
      </c>
      <c r="F202" s="32" t="s">
        <v>44</v>
      </c>
      <c r="G202" s="33" t="s">
        <v>33</v>
      </c>
      <c r="H202" s="31" t="s">
        <v>1</v>
      </c>
      <c r="I202" s="31" t="s">
        <v>34</v>
      </c>
      <c r="J202" s="34" t="s">
        <v>26</v>
      </c>
      <c r="K202" s="35" t="s">
        <v>27</v>
      </c>
      <c r="L202" s="48" t="s">
        <v>38</v>
      </c>
      <c r="M202" s="35" t="s">
        <v>35</v>
      </c>
      <c r="N202" s="56" t="s">
        <v>39</v>
      </c>
      <c r="O202" s="52" t="s">
        <v>42</v>
      </c>
      <c r="P202" s="48" t="s">
        <v>36</v>
      </c>
    </row>
    <row r="203" spans="2:16" ht="12.75">
      <c r="B203" s="89"/>
      <c r="C203" s="36">
        <v>1</v>
      </c>
      <c r="D203" s="37" t="s">
        <v>445</v>
      </c>
      <c r="E203" s="72" t="s">
        <v>913</v>
      </c>
      <c r="F203" s="43" t="s">
        <v>342</v>
      </c>
      <c r="G203" s="43" t="s">
        <v>446</v>
      </c>
      <c r="H203" s="36" t="s">
        <v>37</v>
      </c>
      <c r="I203" s="37" t="s">
        <v>447</v>
      </c>
      <c r="J203" s="39"/>
      <c r="K203" s="62">
        <v>19012</v>
      </c>
      <c r="L203" s="77"/>
      <c r="M203" s="28">
        <f>J203*K203</f>
        <v>0</v>
      </c>
      <c r="N203" s="83">
        <v>1</v>
      </c>
      <c r="O203" s="51">
        <v>0.2</v>
      </c>
      <c r="P203" s="47">
        <f>M203*O203</f>
        <v>0</v>
      </c>
    </row>
    <row r="204" spans="2:16" ht="12.75">
      <c r="B204" s="89"/>
      <c r="C204" s="36">
        <v>2</v>
      </c>
      <c r="D204" s="37" t="s">
        <v>448</v>
      </c>
      <c r="E204" s="72" t="s">
        <v>914</v>
      </c>
      <c r="F204" s="43" t="s">
        <v>342</v>
      </c>
      <c r="G204" s="43" t="s">
        <v>449</v>
      </c>
      <c r="H204" s="36" t="s">
        <v>37</v>
      </c>
      <c r="I204" s="37" t="s">
        <v>450</v>
      </c>
      <c r="J204" s="39"/>
      <c r="K204" s="62">
        <v>15500</v>
      </c>
      <c r="L204" s="78"/>
      <c r="M204" s="28">
        <f aca="true" t="shared" si="16" ref="M204:M217">J204*K204</f>
        <v>0</v>
      </c>
      <c r="N204" s="84"/>
      <c r="O204" s="51">
        <v>0.2</v>
      </c>
      <c r="P204" s="47">
        <f aca="true" t="shared" si="17" ref="P204:P217">M204*O204</f>
        <v>0</v>
      </c>
    </row>
    <row r="205" spans="2:16" ht="12.75">
      <c r="B205" s="89"/>
      <c r="C205" s="36">
        <v>3</v>
      </c>
      <c r="D205" s="37" t="s">
        <v>451</v>
      </c>
      <c r="E205" s="72" t="s">
        <v>915</v>
      </c>
      <c r="F205" s="43" t="s">
        <v>342</v>
      </c>
      <c r="G205" s="43" t="s">
        <v>452</v>
      </c>
      <c r="H205" s="36" t="s">
        <v>37</v>
      </c>
      <c r="I205" s="37" t="s">
        <v>447</v>
      </c>
      <c r="J205" s="39"/>
      <c r="K205" s="62">
        <v>23929</v>
      </c>
      <c r="L205" s="78"/>
      <c r="M205" s="28">
        <f t="shared" si="16"/>
        <v>0</v>
      </c>
      <c r="N205" s="84"/>
      <c r="O205" s="51">
        <v>0.2</v>
      </c>
      <c r="P205" s="47">
        <f t="shared" si="17"/>
        <v>0</v>
      </c>
    </row>
    <row r="206" spans="2:16" ht="12.75">
      <c r="B206" s="89"/>
      <c r="C206" s="36">
        <v>4</v>
      </c>
      <c r="D206" s="37" t="s">
        <v>453</v>
      </c>
      <c r="E206" s="72" t="s">
        <v>916</v>
      </c>
      <c r="F206" s="43" t="s">
        <v>342</v>
      </c>
      <c r="G206" s="43" t="s">
        <v>454</v>
      </c>
      <c r="H206" s="36" t="s">
        <v>37</v>
      </c>
      <c r="I206" s="37" t="s">
        <v>447</v>
      </c>
      <c r="J206" s="39"/>
      <c r="K206" s="62">
        <v>23929</v>
      </c>
      <c r="L206" s="78"/>
      <c r="M206" s="28">
        <f t="shared" si="16"/>
        <v>0</v>
      </c>
      <c r="N206" s="84"/>
      <c r="O206" s="51">
        <v>0.2</v>
      </c>
      <c r="P206" s="47">
        <f t="shared" si="17"/>
        <v>0</v>
      </c>
    </row>
    <row r="207" spans="2:16" ht="12.75">
      <c r="B207" s="89"/>
      <c r="C207" s="36">
        <v>5</v>
      </c>
      <c r="D207" s="37" t="s">
        <v>455</v>
      </c>
      <c r="E207" s="72" t="s">
        <v>917</v>
      </c>
      <c r="F207" s="43" t="s">
        <v>342</v>
      </c>
      <c r="G207" s="43" t="s">
        <v>456</v>
      </c>
      <c r="H207" s="36" t="s">
        <v>37</v>
      </c>
      <c r="I207" s="37" t="s">
        <v>447</v>
      </c>
      <c r="J207" s="39"/>
      <c r="K207" s="62">
        <v>22950</v>
      </c>
      <c r="L207" s="78"/>
      <c r="M207" s="28">
        <f t="shared" si="16"/>
        <v>0</v>
      </c>
      <c r="N207" s="84"/>
      <c r="O207" s="51">
        <v>0.2</v>
      </c>
      <c r="P207" s="47">
        <f t="shared" si="17"/>
        <v>0</v>
      </c>
    </row>
    <row r="208" spans="2:16" ht="12.75">
      <c r="B208" s="89"/>
      <c r="C208" s="36">
        <v>6</v>
      </c>
      <c r="D208" s="37" t="s">
        <v>457</v>
      </c>
      <c r="E208" s="72" t="s">
        <v>918</v>
      </c>
      <c r="F208" s="43" t="s">
        <v>342</v>
      </c>
      <c r="G208" s="43" t="s">
        <v>458</v>
      </c>
      <c r="H208" s="36" t="s">
        <v>37</v>
      </c>
      <c r="I208" s="37" t="s">
        <v>447</v>
      </c>
      <c r="J208" s="39"/>
      <c r="K208" s="62">
        <v>24658</v>
      </c>
      <c r="L208" s="78"/>
      <c r="M208" s="28">
        <f t="shared" si="16"/>
        <v>0</v>
      </c>
      <c r="N208" s="84"/>
      <c r="O208" s="51">
        <v>0.2</v>
      </c>
      <c r="P208" s="47">
        <f t="shared" si="17"/>
        <v>0</v>
      </c>
    </row>
    <row r="209" spans="2:16" ht="12.75">
      <c r="B209" s="89"/>
      <c r="C209" s="36">
        <v>7</v>
      </c>
      <c r="D209" s="37" t="s">
        <v>459</v>
      </c>
      <c r="E209" s="72" t="s">
        <v>919</v>
      </c>
      <c r="F209" s="43" t="s">
        <v>342</v>
      </c>
      <c r="G209" s="43" t="s">
        <v>460</v>
      </c>
      <c r="H209" s="36" t="s">
        <v>37</v>
      </c>
      <c r="I209" s="37" t="s">
        <v>447</v>
      </c>
      <c r="J209" s="39"/>
      <c r="K209" s="62">
        <v>23296</v>
      </c>
      <c r="L209" s="78"/>
      <c r="M209" s="28">
        <f t="shared" si="16"/>
        <v>0</v>
      </c>
      <c r="N209" s="84"/>
      <c r="O209" s="51">
        <v>0.2</v>
      </c>
      <c r="P209" s="47">
        <f t="shared" si="17"/>
        <v>0</v>
      </c>
    </row>
    <row r="210" spans="2:16" ht="12.75">
      <c r="B210" s="89"/>
      <c r="C210" s="36">
        <v>8</v>
      </c>
      <c r="D210" s="37" t="s">
        <v>461</v>
      </c>
      <c r="E210" s="72" t="s">
        <v>920</v>
      </c>
      <c r="F210" s="43" t="s">
        <v>342</v>
      </c>
      <c r="G210" s="43" t="s">
        <v>462</v>
      </c>
      <c r="H210" s="36" t="s">
        <v>37</v>
      </c>
      <c r="I210" s="37" t="s">
        <v>463</v>
      </c>
      <c r="J210" s="39"/>
      <c r="K210" s="62">
        <v>8966</v>
      </c>
      <c r="L210" s="78"/>
      <c r="M210" s="28">
        <f t="shared" si="16"/>
        <v>0</v>
      </c>
      <c r="N210" s="84"/>
      <c r="O210" s="51">
        <v>0.2</v>
      </c>
      <c r="P210" s="47">
        <f t="shared" si="17"/>
        <v>0</v>
      </c>
    </row>
    <row r="211" spans="2:16" ht="22.5">
      <c r="B211" s="89"/>
      <c r="C211" s="36">
        <v>9</v>
      </c>
      <c r="D211" s="37" t="s">
        <v>464</v>
      </c>
      <c r="E211" s="72" t="s">
        <v>921</v>
      </c>
      <c r="F211" s="43" t="s">
        <v>342</v>
      </c>
      <c r="G211" s="43" t="s">
        <v>407</v>
      </c>
      <c r="H211" s="36" t="s">
        <v>37</v>
      </c>
      <c r="I211" s="37" t="s">
        <v>465</v>
      </c>
      <c r="J211" s="39"/>
      <c r="K211" s="62">
        <v>8514</v>
      </c>
      <c r="L211" s="78"/>
      <c r="M211" s="28">
        <f t="shared" si="16"/>
        <v>0</v>
      </c>
      <c r="N211" s="84"/>
      <c r="O211" s="51">
        <v>0.2</v>
      </c>
      <c r="P211" s="47">
        <f t="shared" si="17"/>
        <v>0</v>
      </c>
    </row>
    <row r="212" spans="2:16" ht="33.75">
      <c r="B212" s="89"/>
      <c r="C212" s="36">
        <v>10</v>
      </c>
      <c r="D212" s="37" t="s">
        <v>466</v>
      </c>
      <c r="E212" s="72" t="s">
        <v>922</v>
      </c>
      <c r="F212" s="43" t="s">
        <v>342</v>
      </c>
      <c r="G212" s="43" t="s">
        <v>395</v>
      </c>
      <c r="H212" s="36" t="s">
        <v>37</v>
      </c>
      <c r="I212" s="37" t="s">
        <v>465</v>
      </c>
      <c r="J212" s="39"/>
      <c r="K212" s="62">
        <v>8514</v>
      </c>
      <c r="L212" s="78"/>
      <c r="M212" s="28">
        <f t="shared" si="16"/>
        <v>0</v>
      </c>
      <c r="N212" s="84"/>
      <c r="O212" s="51">
        <v>0.2</v>
      </c>
      <c r="P212" s="47">
        <f t="shared" si="17"/>
        <v>0</v>
      </c>
    </row>
    <row r="213" spans="2:16" ht="33.75">
      <c r="B213" s="89"/>
      <c r="C213" s="36">
        <v>11</v>
      </c>
      <c r="D213" s="37" t="s">
        <v>467</v>
      </c>
      <c r="E213" s="72" t="s">
        <v>923</v>
      </c>
      <c r="F213" s="43" t="s">
        <v>342</v>
      </c>
      <c r="G213" s="43" t="s">
        <v>398</v>
      </c>
      <c r="H213" s="36" t="s">
        <v>37</v>
      </c>
      <c r="I213" s="37" t="s">
        <v>465</v>
      </c>
      <c r="J213" s="39"/>
      <c r="K213" s="62">
        <v>8514</v>
      </c>
      <c r="L213" s="78"/>
      <c r="M213" s="28">
        <f t="shared" si="16"/>
        <v>0</v>
      </c>
      <c r="N213" s="84"/>
      <c r="O213" s="51">
        <v>0.2</v>
      </c>
      <c r="P213" s="47">
        <f t="shared" si="17"/>
        <v>0</v>
      </c>
    </row>
    <row r="214" spans="2:16" ht="25.5">
      <c r="B214" s="89"/>
      <c r="C214" s="36">
        <v>12</v>
      </c>
      <c r="D214" s="37" t="s">
        <v>468</v>
      </c>
      <c r="E214" s="72" t="s">
        <v>924</v>
      </c>
      <c r="F214" s="43" t="s">
        <v>342</v>
      </c>
      <c r="G214" s="43" t="s">
        <v>440</v>
      </c>
      <c r="H214" s="36" t="s">
        <v>37</v>
      </c>
      <c r="I214" s="37" t="s">
        <v>469</v>
      </c>
      <c r="J214" s="39"/>
      <c r="K214" s="62">
        <v>6417</v>
      </c>
      <c r="L214" s="78"/>
      <c r="M214" s="28">
        <f t="shared" si="16"/>
        <v>0</v>
      </c>
      <c r="N214" s="84"/>
      <c r="O214" s="51">
        <v>0.2</v>
      </c>
      <c r="P214" s="47">
        <f t="shared" si="17"/>
        <v>0</v>
      </c>
    </row>
    <row r="215" spans="2:16" ht="25.5">
      <c r="B215" s="89"/>
      <c r="C215" s="36">
        <v>13</v>
      </c>
      <c r="D215" s="37" t="s">
        <v>470</v>
      </c>
      <c r="E215" s="72" t="s">
        <v>925</v>
      </c>
      <c r="F215" s="43" t="s">
        <v>342</v>
      </c>
      <c r="G215" s="43" t="s">
        <v>471</v>
      </c>
      <c r="H215" s="36" t="s">
        <v>37</v>
      </c>
      <c r="I215" s="37" t="s">
        <v>472</v>
      </c>
      <c r="J215" s="39"/>
      <c r="K215" s="62">
        <v>7857</v>
      </c>
      <c r="L215" s="78"/>
      <c r="M215" s="28">
        <f t="shared" si="16"/>
        <v>0</v>
      </c>
      <c r="N215" s="84"/>
      <c r="O215" s="51">
        <v>0.2</v>
      </c>
      <c r="P215" s="47">
        <f t="shared" si="17"/>
        <v>0</v>
      </c>
    </row>
    <row r="216" spans="2:16" ht="25.5">
      <c r="B216" s="89"/>
      <c r="C216" s="36">
        <v>14</v>
      </c>
      <c r="D216" s="37" t="s">
        <v>473</v>
      </c>
      <c r="E216" s="72" t="s">
        <v>926</v>
      </c>
      <c r="F216" s="43" t="s">
        <v>342</v>
      </c>
      <c r="G216" s="43" t="s">
        <v>474</v>
      </c>
      <c r="H216" s="36" t="s">
        <v>37</v>
      </c>
      <c r="I216" s="37" t="s">
        <v>475</v>
      </c>
      <c r="J216" s="39"/>
      <c r="K216" s="62">
        <v>5843</v>
      </c>
      <c r="L216" s="78"/>
      <c r="M216" s="28">
        <f t="shared" si="16"/>
        <v>0</v>
      </c>
      <c r="N216" s="84"/>
      <c r="O216" s="51">
        <v>0.2</v>
      </c>
      <c r="P216" s="47">
        <f t="shared" si="17"/>
        <v>0</v>
      </c>
    </row>
    <row r="217" spans="2:16" ht="12.75">
      <c r="B217" s="89"/>
      <c r="C217" s="36">
        <v>15</v>
      </c>
      <c r="D217" s="37" t="s">
        <v>476</v>
      </c>
      <c r="E217" s="72" t="s">
        <v>927</v>
      </c>
      <c r="F217" s="43" t="s">
        <v>342</v>
      </c>
      <c r="G217" s="43" t="s">
        <v>413</v>
      </c>
      <c r="H217" s="36" t="s">
        <v>37</v>
      </c>
      <c r="I217" s="37" t="s">
        <v>477</v>
      </c>
      <c r="J217" s="39"/>
      <c r="K217" s="62">
        <v>5109</v>
      </c>
      <c r="L217" s="79"/>
      <c r="M217" s="28">
        <f t="shared" si="16"/>
        <v>0</v>
      </c>
      <c r="N217" s="85"/>
      <c r="O217" s="51">
        <v>0.2</v>
      </c>
      <c r="P217" s="47">
        <f t="shared" si="17"/>
        <v>0</v>
      </c>
    </row>
    <row r="218" spans="2:16" ht="12.75">
      <c r="B218" s="89"/>
      <c r="C218" s="92" t="s">
        <v>478</v>
      </c>
      <c r="D218" s="92"/>
      <c r="E218" s="92"/>
      <c r="F218" s="92"/>
      <c r="G218" s="92"/>
      <c r="H218" s="92"/>
      <c r="I218" s="92"/>
      <c r="J218" s="93"/>
      <c r="K218" s="28"/>
      <c r="L218" s="47">
        <v>2856706</v>
      </c>
      <c r="M218" s="28">
        <f>SUM(M203:M217)</f>
        <v>0</v>
      </c>
      <c r="N218" s="55"/>
      <c r="O218" s="51"/>
      <c r="P218" s="47">
        <f>SUM(P203:P217)</f>
        <v>0</v>
      </c>
    </row>
    <row r="219" spans="2:16" ht="12.75">
      <c r="B219" s="89" t="s">
        <v>479</v>
      </c>
      <c r="C219" s="90" t="s">
        <v>480</v>
      </c>
      <c r="D219" s="90"/>
      <c r="E219" s="90"/>
      <c r="F219" s="90"/>
      <c r="G219" s="90"/>
      <c r="H219" s="90"/>
      <c r="I219" s="90"/>
      <c r="J219" s="91"/>
      <c r="K219" s="28"/>
      <c r="L219" s="47"/>
      <c r="M219" s="28"/>
      <c r="N219" s="55"/>
      <c r="O219" s="51"/>
      <c r="P219" s="47"/>
    </row>
    <row r="220" spans="2:16" ht="51">
      <c r="B220" s="89"/>
      <c r="C220" s="30" t="s">
        <v>31</v>
      </c>
      <c r="D220" s="31" t="s">
        <v>32</v>
      </c>
      <c r="E220" s="31" t="s">
        <v>45</v>
      </c>
      <c r="F220" s="32" t="s">
        <v>44</v>
      </c>
      <c r="G220" s="33" t="s">
        <v>33</v>
      </c>
      <c r="H220" s="31" t="s">
        <v>1</v>
      </c>
      <c r="I220" s="31" t="s">
        <v>34</v>
      </c>
      <c r="J220" s="34" t="s">
        <v>26</v>
      </c>
      <c r="K220" s="35" t="s">
        <v>27</v>
      </c>
      <c r="L220" s="48" t="s">
        <v>38</v>
      </c>
      <c r="M220" s="35" t="s">
        <v>35</v>
      </c>
      <c r="N220" s="56" t="s">
        <v>39</v>
      </c>
      <c r="O220" s="52" t="s">
        <v>42</v>
      </c>
      <c r="P220" s="48" t="s">
        <v>36</v>
      </c>
    </row>
    <row r="221" spans="2:16" ht="25.5">
      <c r="B221" s="89"/>
      <c r="C221" s="36">
        <v>1</v>
      </c>
      <c r="D221" s="37" t="s">
        <v>481</v>
      </c>
      <c r="E221" s="72" t="s">
        <v>928</v>
      </c>
      <c r="F221" s="43" t="s">
        <v>342</v>
      </c>
      <c r="G221" s="43" t="s">
        <v>474</v>
      </c>
      <c r="H221" s="36" t="s">
        <v>37</v>
      </c>
      <c r="I221" s="37" t="s">
        <v>482</v>
      </c>
      <c r="J221" s="39"/>
      <c r="K221" s="62">
        <v>5843</v>
      </c>
      <c r="L221" s="77"/>
      <c r="M221" s="28">
        <f>J221*K221</f>
        <v>0</v>
      </c>
      <c r="N221" s="83">
        <v>1</v>
      </c>
      <c r="O221" s="51">
        <v>0.2</v>
      </c>
      <c r="P221" s="47">
        <f>M221*O221</f>
        <v>0</v>
      </c>
    </row>
    <row r="222" spans="2:16" ht="12.75">
      <c r="B222" s="89"/>
      <c r="C222" s="36">
        <v>2</v>
      </c>
      <c r="D222" s="37" t="s">
        <v>343</v>
      </c>
      <c r="E222" s="72" t="s">
        <v>929</v>
      </c>
      <c r="F222" s="43" t="s">
        <v>342</v>
      </c>
      <c r="G222" s="43" t="s">
        <v>483</v>
      </c>
      <c r="H222" s="36" t="s">
        <v>37</v>
      </c>
      <c r="I222" s="37" t="s">
        <v>447</v>
      </c>
      <c r="J222" s="39"/>
      <c r="K222" s="62">
        <v>6789</v>
      </c>
      <c r="L222" s="78"/>
      <c r="M222" s="28">
        <f aca="true" t="shared" si="18" ref="M222:M269">J222*K222</f>
        <v>0</v>
      </c>
      <c r="N222" s="84"/>
      <c r="O222" s="51">
        <v>0.2</v>
      </c>
      <c r="P222" s="47">
        <f aca="true" t="shared" si="19" ref="P222:P269">M222*O222</f>
        <v>0</v>
      </c>
    </row>
    <row r="223" spans="2:16" ht="33.75">
      <c r="B223" s="89"/>
      <c r="C223" s="36">
        <v>3</v>
      </c>
      <c r="D223" s="37" t="s">
        <v>484</v>
      </c>
      <c r="E223" s="72" t="s">
        <v>930</v>
      </c>
      <c r="F223" s="43" t="s">
        <v>342</v>
      </c>
      <c r="G223" s="43" t="s">
        <v>485</v>
      </c>
      <c r="H223" s="36" t="s">
        <v>37</v>
      </c>
      <c r="I223" s="37" t="s">
        <v>463</v>
      </c>
      <c r="J223" s="39"/>
      <c r="K223" s="62">
        <v>9455</v>
      </c>
      <c r="L223" s="78"/>
      <c r="M223" s="28">
        <f t="shared" si="18"/>
        <v>0</v>
      </c>
      <c r="N223" s="84"/>
      <c r="O223" s="51">
        <v>0.2</v>
      </c>
      <c r="P223" s="47">
        <f t="shared" si="19"/>
        <v>0</v>
      </c>
    </row>
    <row r="224" spans="2:16" ht="12.75">
      <c r="B224" s="89"/>
      <c r="C224" s="36">
        <v>4</v>
      </c>
      <c r="D224" s="37" t="s">
        <v>486</v>
      </c>
      <c r="E224" s="72" t="s">
        <v>931</v>
      </c>
      <c r="F224" s="43" t="s">
        <v>342</v>
      </c>
      <c r="G224" s="43" t="s">
        <v>454</v>
      </c>
      <c r="H224" s="36" t="s">
        <v>37</v>
      </c>
      <c r="I224" s="37" t="s">
        <v>447</v>
      </c>
      <c r="J224" s="39"/>
      <c r="K224" s="62">
        <v>23929</v>
      </c>
      <c r="L224" s="78"/>
      <c r="M224" s="28">
        <f t="shared" si="18"/>
        <v>0</v>
      </c>
      <c r="N224" s="84"/>
      <c r="O224" s="51">
        <v>0.2</v>
      </c>
      <c r="P224" s="47">
        <f t="shared" si="19"/>
        <v>0</v>
      </c>
    </row>
    <row r="225" spans="2:16" ht="12.75">
      <c r="B225" s="89"/>
      <c r="C225" s="36">
        <v>5</v>
      </c>
      <c r="D225" s="37" t="s">
        <v>448</v>
      </c>
      <c r="E225" s="72" t="s">
        <v>932</v>
      </c>
      <c r="F225" s="43" t="s">
        <v>342</v>
      </c>
      <c r="G225" s="43" t="s">
        <v>449</v>
      </c>
      <c r="H225" s="36" t="s">
        <v>37</v>
      </c>
      <c r="I225" s="37" t="s">
        <v>487</v>
      </c>
      <c r="J225" s="39"/>
      <c r="K225" s="62">
        <v>15500</v>
      </c>
      <c r="L225" s="78"/>
      <c r="M225" s="28">
        <f t="shared" si="18"/>
        <v>0</v>
      </c>
      <c r="N225" s="84"/>
      <c r="O225" s="51">
        <v>0.2</v>
      </c>
      <c r="P225" s="47">
        <f t="shared" si="19"/>
        <v>0</v>
      </c>
    </row>
    <row r="226" spans="2:16" ht="38.25">
      <c r="B226" s="89"/>
      <c r="C226" s="36">
        <v>6</v>
      </c>
      <c r="D226" s="37" t="s">
        <v>488</v>
      </c>
      <c r="E226" s="72" t="s">
        <v>933</v>
      </c>
      <c r="F226" s="43" t="s">
        <v>342</v>
      </c>
      <c r="G226" s="43" t="s">
        <v>489</v>
      </c>
      <c r="H226" s="36" t="s">
        <v>37</v>
      </c>
      <c r="I226" s="37" t="s">
        <v>490</v>
      </c>
      <c r="J226" s="39"/>
      <c r="K226" s="62">
        <v>6925</v>
      </c>
      <c r="L226" s="78"/>
      <c r="M226" s="28">
        <f t="shared" si="18"/>
        <v>0</v>
      </c>
      <c r="N226" s="84"/>
      <c r="O226" s="51">
        <v>0.2</v>
      </c>
      <c r="P226" s="47">
        <f t="shared" si="19"/>
        <v>0</v>
      </c>
    </row>
    <row r="227" spans="2:16" ht="38.25">
      <c r="B227" s="89"/>
      <c r="C227" s="36">
        <v>7</v>
      </c>
      <c r="D227" s="37" t="s">
        <v>491</v>
      </c>
      <c r="E227" s="72" t="s">
        <v>934</v>
      </c>
      <c r="F227" s="43" t="s">
        <v>342</v>
      </c>
      <c r="G227" s="43" t="s">
        <v>492</v>
      </c>
      <c r="H227" s="36" t="s">
        <v>37</v>
      </c>
      <c r="I227" s="37" t="s">
        <v>490</v>
      </c>
      <c r="J227" s="39"/>
      <c r="K227" s="62">
        <v>6925</v>
      </c>
      <c r="L227" s="78"/>
      <c r="M227" s="28">
        <f>J227*K227</f>
        <v>0</v>
      </c>
      <c r="N227" s="84"/>
      <c r="O227" s="51">
        <v>0.2</v>
      </c>
      <c r="P227" s="47">
        <f t="shared" si="19"/>
        <v>0</v>
      </c>
    </row>
    <row r="228" spans="2:16" ht="25.5">
      <c r="B228" s="89"/>
      <c r="C228" s="36">
        <v>8</v>
      </c>
      <c r="D228" s="37" t="s">
        <v>493</v>
      </c>
      <c r="E228" s="72" t="s">
        <v>935</v>
      </c>
      <c r="F228" s="43" t="s">
        <v>342</v>
      </c>
      <c r="G228" s="43" t="s">
        <v>494</v>
      </c>
      <c r="H228" s="36" t="s">
        <v>37</v>
      </c>
      <c r="I228" s="37" t="s">
        <v>495</v>
      </c>
      <c r="J228" s="39"/>
      <c r="K228" s="62">
        <v>5444</v>
      </c>
      <c r="L228" s="78"/>
      <c r="M228" s="28">
        <f t="shared" si="18"/>
        <v>0</v>
      </c>
      <c r="N228" s="84"/>
      <c r="O228" s="51">
        <v>0.2</v>
      </c>
      <c r="P228" s="47">
        <f t="shared" si="19"/>
        <v>0</v>
      </c>
    </row>
    <row r="229" spans="2:16" ht="12.75">
      <c r="B229" s="89"/>
      <c r="C229" s="36">
        <v>9</v>
      </c>
      <c r="D229" s="37" t="s">
        <v>496</v>
      </c>
      <c r="E229" s="72" t="s">
        <v>936</v>
      </c>
      <c r="F229" s="43" t="s">
        <v>342</v>
      </c>
      <c r="G229" s="43" t="s">
        <v>452</v>
      </c>
      <c r="H229" s="36" t="s">
        <v>37</v>
      </c>
      <c r="I229" s="37" t="s">
        <v>447</v>
      </c>
      <c r="J229" s="39"/>
      <c r="K229" s="62">
        <v>23929</v>
      </c>
      <c r="L229" s="78"/>
      <c r="M229" s="28">
        <f t="shared" si="18"/>
        <v>0</v>
      </c>
      <c r="N229" s="84"/>
      <c r="O229" s="51">
        <v>0.2</v>
      </c>
      <c r="P229" s="47">
        <f t="shared" si="19"/>
        <v>0</v>
      </c>
    </row>
    <row r="230" spans="2:16" ht="12.75">
      <c r="B230" s="89"/>
      <c r="C230" s="36">
        <v>10</v>
      </c>
      <c r="D230" s="37" t="s">
        <v>497</v>
      </c>
      <c r="E230" s="72" t="s">
        <v>937</v>
      </c>
      <c r="F230" s="43" t="s">
        <v>342</v>
      </c>
      <c r="G230" s="43" t="s">
        <v>460</v>
      </c>
      <c r="H230" s="36" t="s">
        <v>37</v>
      </c>
      <c r="I230" s="37" t="s">
        <v>498</v>
      </c>
      <c r="J230" s="39"/>
      <c r="K230" s="62">
        <v>23296</v>
      </c>
      <c r="L230" s="78"/>
      <c r="M230" s="28">
        <f t="shared" si="18"/>
        <v>0</v>
      </c>
      <c r="N230" s="84"/>
      <c r="O230" s="51">
        <v>0.2</v>
      </c>
      <c r="P230" s="47">
        <f t="shared" si="19"/>
        <v>0</v>
      </c>
    </row>
    <row r="231" spans="2:16" ht="22.5">
      <c r="B231" s="89"/>
      <c r="C231" s="36">
        <v>11</v>
      </c>
      <c r="D231" s="37" t="s">
        <v>499</v>
      </c>
      <c r="E231" s="72" t="s">
        <v>938</v>
      </c>
      <c r="F231" s="43" t="s">
        <v>342</v>
      </c>
      <c r="G231" s="43" t="s">
        <v>500</v>
      </c>
      <c r="H231" s="36" t="s">
        <v>37</v>
      </c>
      <c r="I231" s="37" t="s">
        <v>346</v>
      </c>
      <c r="J231" s="39"/>
      <c r="K231" s="62">
        <v>11306</v>
      </c>
      <c r="L231" s="78"/>
      <c r="M231" s="28">
        <f t="shared" si="18"/>
        <v>0</v>
      </c>
      <c r="N231" s="84"/>
      <c r="O231" s="51">
        <v>0.2</v>
      </c>
      <c r="P231" s="47">
        <f t="shared" si="19"/>
        <v>0</v>
      </c>
    </row>
    <row r="232" spans="2:16" ht="22.5">
      <c r="B232" s="89"/>
      <c r="C232" s="36">
        <v>12</v>
      </c>
      <c r="D232" s="37" t="s">
        <v>501</v>
      </c>
      <c r="E232" s="72" t="s">
        <v>939</v>
      </c>
      <c r="F232" s="43" t="s">
        <v>342</v>
      </c>
      <c r="G232" s="43" t="s">
        <v>502</v>
      </c>
      <c r="H232" s="36" t="s">
        <v>37</v>
      </c>
      <c r="I232" s="37" t="s">
        <v>503</v>
      </c>
      <c r="J232" s="39"/>
      <c r="K232" s="62">
        <v>17988</v>
      </c>
      <c r="L232" s="78"/>
      <c r="M232" s="28">
        <f t="shared" si="18"/>
        <v>0</v>
      </c>
      <c r="N232" s="84"/>
      <c r="O232" s="51">
        <v>0.2</v>
      </c>
      <c r="P232" s="47">
        <f t="shared" si="19"/>
        <v>0</v>
      </c>
    </row>
    <row r="233" spans="2:16" ht="12.75">
      <c r="B233" s="89"/>
      <c r="C233" s="36">
        <v>13</v>
      </c>
      <c r="D233" s="37" t="s">
        <v>504</v>
      </c>
      <c r="E233" s="72" t="s">
        <v>940</v>
      </c>
      <c r="F233" s="43" t="s">
        <v>342</v>
      </c>
      <c r="G233" s="43" t="s">
        <v>505</v>
      </c>
      <c r="H233" s="36" t="s">
        <v>37</v>
      </c>
      <c r="I233" s="37" t="s">
        <v>506</v>
      </c>
      <c r="J233" s="39"/>
      <c r="K233" s="62">
        <v>2416</v>
      </c>
      <c r="L233" s="78"/>
      <c r="M233" s="28">
        <f t="shared" si="18"/>
        <v>0</v>
      </c>
      <c r="N233" s="84"/>
      <c r="O233" s="51">
        <v>0.2</v>
      </c>
      <c r="P233" s="47">
        <f t="shared" si="19"/>
        <v>0</v>
      </c>
    </row>
    <row r="234" spans="2:16" ht="22.5">
      <c r="B234" s="89"/>
      <c r="C234" s="36">
        <v>14</v>
      </c>
      <c r="D234" s="37" t="s">
        <v>507</v>
      </c>
      <c r="E234" s="72" t="s">
        <v>941</v>
      </c>
      <c r="F234" s="43" t="s">
        <v>342</v>
      </c>
      <c r="G234" s="43" t="s">
        <v>508</v>
      </c>
      <c r="H234" s="36" t="s">
        <v>37</v>
      </c>
      <c r="I234" s="37" t="s">
        <v>506</v>
      </c>
      <c r="J234" s="39"/>
      <c r="K234" s="62">
        <v>1403</v>
      </c>
      <c r="L234" s="78"/>
      <c r="M234" s="28">
        <f t="shared" si="18"/>
        <v>0</v>
      </c>
      <c r="N234" s="84"/>
      <c r="O234" s="51">
        <v>0.2</v>
      </c>
      <c r="P234" s="47">
        <f t="shared" si="19"/>
        <v>0</v>
      </c>
    </row>
    <row r="235" spans="2:16" ht="22.5">
      <c r="B235" s="89"/>
      <c r="C235" s="36">
        <v>15</v>
      </c>
      <c r="D235" s="37" t="s">
        <v>509</v>
      </c>
      <c r="E235" s="72" t="s">
        <v>942</v>
      </c>
      <c r="F235" s="43" t="s">
        <v>342</v>
      </c>
      <c r="G235" s="43" t="s">
        <v>510</v>
      </c>
      <c r="H235" s="36" t="s">
        <v>37</v>
      </c>
      <c r="I235" s="37" t="s">
        <v>506</v>
      </c>
      <c r="J235" s="39"/>
      <c r="K235" s="62">
        <v>1403</v>
      </c>
      <c r="L235" s="78"/>
      <c r="M235" s="28">
        <f t="shared" si="18"/>
        <v>0</v>
      </c>
      <c r="N235" s="84"/>
      <c r="O235" s="51">
        <v>0.2</v>
      </c>
      <c r="P235" s="47">
        <f t="shared" si="19"/>
        <v>0</v>
      </c>
    </row>
    <row r="236" spans="2:16" ht="22.5">
      <c r="B236" s="89"/>
      <c r="C236" s="36">
        <v>16</v>
      </c>
      <c r="D236" s="37" t="s">
        <v>366</v>
      </c>
      <c r="E236" s="72" t="s">
        <v>943</v>
      </c>
      <c r="F236" s="43" t="s">
        <v>342</v>
      </c>
      <c r="G236" s="43" t="s">
        <v>511</v>
      </c>
      <c r="H236" s="36" t="s">
        <v>37</v>
      </c>
      <c r="I236" s="37" t="s">
        <v>512</v>
      </c>
      <c r="J236" s="39"/>
      <c r="K236" s="62">
        <v>16690</v>
      </c>
      <c r="L236" s="78"/>
      <c r="M236" s="28">
        <f t="shared" si="18"/>
        <v>0</v>
      </c>
      <c r="N236" s="84"/>
      <c r="O236" s="51">
        <v>0.2</v>
      </c>
      <c r="P236" s="47">
        <f t="shared" si="19"/>
        <v>0</v>
      </c>
    </row>
    <row r="237" spans="2:16" ht="22.5">
      <c r="B237" s="89"/>
      <c r="C237" s="36">
        <v>17</v>
      </c>
      <c r="D237" s="37" t="s">
        <v>513</v>
      </c>
      <c r="E237" s="72" t="s">
        <v>944</v>
      </c>
      <c r="F237" s="43" t="s">
        <v>342</v>
      </c>
      <c r="G237" s="43" t="s">
        <v>430</v>
      </c>
      <c r="H237" s="36" t="s">
        <v>37</v>
      </c>
      <c r="I237" s="37" t="s">
        <v>506</v>
      </c>
      <c r="J237" s="39"/>
      <c r="K237" s="62">
        <v>1500</v>
      </c>
      <c r="L237" s="78"/>
      <c r="M237" s="28">
        <f t="shared" si="18"/>
        <v>0</v>
      </c>
      <c r="N237" s="84"/>
      <c r="O237" s="51">
        <v>0.2</v>
      </c>
      <c r="P237" s="47">
        <f t="shared" si="19"/>
        <v>0</v>
      </c>
    </row>
    <row r="238" spans="2:16" ht="22.5">
      <c r="B238" s="89"/>
      <c r="C238" s="36">
        <v>18</v>
      </c>
      <c r="D238" s="37" t="s">
        <v>514</v>
      </c>
      <c r="E238" s="72" t="s">
        <v>945</v>
      </c>
      <c r="F238" s="43" t="s">
        <v>342</v>
      </c>
      <c r="G238" s="43" t="s">
        <v>515</v>
      </c>
      <c r="H238" s="36" t="s">
        <v>37</v>
      </c>
      <c r="I238" s="37" t="s">
        <v>503</v>
      </c>
      <c r="J238" s="39"/>
      <c r="K238" s="62">
        <v>18375</v>
      </c>
      <c r="L238" s="78"/>
      <c r="M238" s="28">
        <f t="shared" si="18"/>
        <v>0</v>
      </c>
      <c r="N238" s="84"/>
      <c r="O238" s="51">
        <v>0.2</v>
      </c>
      <c r="P238" s="47">
        <f t="shared" si="19"/>
        <v>0</v>
      </c>
    </row>
    <row r="239" spans="2:16" ht="12.75">
      <c r="B239" s="89"/>
      <c r="C239" s="36">
        <v>19</v>
      </c>
      <c r="D239" s="37" t="s">
        <v>516</v>
      </c>
      <c r="E239" s="72" t="s">
        <v>946</v>
      </c>
      <c r="F239" s="43" t="s">
        <v>342</v>
      </c>
      <c r="G239" s="43" t="s">
        <v>517</v>
      </c>
      <c r="H239" s="36" t="s">
        <v>37</v>
      </c>
      <c r="I239" s="37" t="s">
        <v>518</v>
      </c>
      <c r="J239" s="39"/>
      <c r="K239" s="62">
        <v>7976</v>
      </c>
      <c r="L239" s="78"/>
      <c r="M239" s="28">
        <f t="shared" si="18"/>
        <v>0</v>
      </c>
      <c r="N239" s="84"/>
      <c r="O239" s="51">
        <v>0.2</v>
      </c>
      <c r="P239" s="47">
        <f t="shared" si="19"/>
        <v>0</v>
      </c>
    </row>
    <row r="240" spans="2:16" ht="12.75">
      <c r="B240" s="89"/>
      <c r="C240" s="36">
        <v>20</v>
      </c>
      <c r="D240" s="37" t="s">
        <v>519</v>
      </c>
      <c r="E240" s="72" t="s">
        <v>947</v>
      </c>
      <c r="F240" s="43" t="s">
        <v>342</v>
      </c>
      <c r="G240" s="43" t="s">
        <v>520</v>
      </c>
      <c r="H240" s="36" t="s">
        <v>37</v>
      </c>
      <c r="I240" s="37" t="s">
        <v>463</v>
      </c>
      <c r="J240" s="39"/>
      <c r="K240" s="62">
        <v>15054</v>
      </c>
      <c r="L240" s="78"/>
      <c r="M240" s="28">
        <f t="shared" si="18"/>
        <v>0</v>
      </c>
      <c r="N240" s="84"/>
      <c r="O240" s="51">
        <v>0.2</v>
      </c>
      <c r="P240" s="47">
        <f t="shared" si="19"/>
        <v>0</v>
      </c>
    </row>
    <row r="241" spans="2:16" ht="12.75">
      <c r="B241" s="89"/>
      <c r="C241" s="36">
        <v>21</v>
      </c>
      <c r="D241" s="37" t="s">
        <v>445</v>
      </c>
      <c r="E241" s="72" t="s">
        <v>948</v>
      </c>
      <c r="F241" s="43" t="s">
        <v>342</v>
      </c>
      <c r="G241" s="43" t="s">
        <v>446</v>
      </c>
      <c r="H241" s="36" t="s">
        <v>37</v>
      </c>
      <c r="I241" s="37" t="s">
        <v>447</v>
      </c>
      <c r="J241" s="39"/>
      <c r="K241" s="62">
        <v>19012</v>
      </c>
      <c r="L241" s="78"/>
      <c r="M241" s="28">
        <f t="shared" si="18"/>
        <v>0</v>
      </c>
      <c r="N241" s="84"/>
      <c r="O241" s="51">
        <v>0.2</v>
      </c>
      <c r="P241" s="47">
        <f t="shared" si="19"/>
        <v>0</v>
      </c>
    </row>
    <row r="242" spans="2:16" ht="12.75">
      <c r="B242" s="89"/>
      <c r="C242" s="36">
        <v>22</v>
      </c>
      <c r="D242" s="37" t="s">
        <v>521</v>
      </c>
      <c r="E242" s="72" t="s">
        <v>949</v>
      </c>
      <c r="F242" s="43" t="s">
        <v>342</v>
      </c>
      <c r="G242" s="43" t="s">
        <v>522</v>
      </c>
      <c r="H242" s="36" t="s">
        <v>37</v>
      </c>
      <c r="I242" s="37" t="s">
        <v>463</v>
      </c>
      <c r="J242" s="39"/>
      <c r="K242" s="62">
        <v>15054</v>
      </c>
      <c r="L242" s="78"/>
      <c r="M242" s="28">
        <f t="shared" si="18"/>
        <v>0</v>
      </c>
      <c r="N242" s="84"/>
      <c r="O242" s="51">
        <v>0.2</v>
      </c>
      <c r="P242" s="47">
        <f t="shared" si="19"/>
        <v>0</v>
      </c>
    </row>
    <row r="243" spans="2:16" ht="22.5">
      <c r="B243" s="89"/>
      <c r="C243" s="36">
        <v>23</v>
      </c>
      <c r="D243" s="37" t="s">
        <v>523</v>
      </c>
      <c r="E243" s="72" t="s">
        <v>950</v>
      </c>
      <c r="F243" s="43" t="s">
        <v>342</v>
      </c>
      <c r="G243" s="43" t="s">
        <v>524</v>
      </c>
      <c r="H243" s="36" t="s">
        <v>37</v>
      </c>
      <c r="I243" s="37" t="s">
        <v>525</v>
      </c>
      <c r="J243" s="39"/>
      <c r="K243" s="62">
        <v>50138</v>
      </c>
      <c r="L243" s="78"/>
      <c r="M243" s="28">
        <f t="shared" si="18"/>
        <v>0</v>
      </c>
      <c r="N243" s="84"/>
      <c r="O243" s="51">
        <v>0.2</v>
      </c>
      <c r="P243" s="47">
        <f t="shared" si="19"/>
        <v>0</v>
      </c>
    </row>
    <row r="244" spans="2:16" ht="22.5">
      <c r="B244" s="89"/>
      <c r="C244" s="36">
        <v>24</v>
      </c>
      <c r="D244" s="37" t="s">
        <v>526</v>
      </c>
      <c r="E244" s="72" t="s">
        <v>951</v>
      </c>
      <c r="F244" s="43" t="s">
        <v>342</v>
      </c>
      <c r="G244" s="43" t="s">
        <v>527</v>
      </c>
      <c r="H244" s="36" t="s">
        <v>37</v>
      </c>
      <c r="I244" s="37" t="s">
        <v>528</v>
      </c>
      <c r="J244" s="39"/>
      <c r="K244" s="62">
        <v>10913</v>
      </c>
      <c r="L244" s="78"/>
      <c r="M244" s="28">
        <f t="shared" si="18"/>
        <v>0</v>
      </c>
      <c r="N244" s="84"/>
      <c r="O244" s="51">
        <v>0.2</v>
      </c>
      <c r="P244" s="47">
        <f t="shared" si="19"/>
        <v>0</v>
      </c>
    </row>
    <row r="245" spans="2:16" ht="22.5">
      <c r="B245" s="89"/>
      <c r="C245" s="36">
        <v>25</v>
      </c>
      <c r="D245" s="37" t="s">
        <v>529</v>
      </c>
      <c r="E245" s="72" t="s">
        <v>952</v>
      </c>
      <c r="F245" s="43" t="s">
        <v>342</v>
      </c>
      <c r="G245" s="43" t="s">
        <v>530</v>
      </c>
      <c r="H245" s="36" t="s">
        <v>37</v>
      </c>
      <c r="I245" s="37" t="s">
        <v>531</v>
      </c>
      <c r="J245" s="39"/>
      <c r="K245" s="62">
        <v>3438</v>
      </c>
      <c r="L245" s="78"/>
      <c r="M245" s="28">
        <f t="shared" si="18"/>
        <v>0</v>
      </c>
      <c r="N245" s="84"/>
      <c r="O245" s="51">
        <v>0.2</v>
      </c>
      <c r="P245" s="47">
        <f t="shared" si="19"/>
        <v>0</v>
      </c>
    </row>
    <row r="246" spans="2:16" ht="22.5">
      <c r="B246" s="89"/>
      <c r="C246" s="36">
        <v>26</v>
      </c>
      <c r="D246" s="37" t="s">
        <v>532</v>
      </c>
      <c r="E246" s="72" t="s">
        <v>953</v>
      </c>
      <c r="F246" s="43" t="s">
        <v>342</v>
      </c>
      <c r="G246" s="43" t="s">
        <v>533</v>
      </c>
      <c r="H246" s="36" t="s">
        <v>37</v>
      </c>
      <c r="I246" s="37" t="s">
        <v>531</v>
      </c>
      <c r="J246" s="39"/>
      <c r="K246" s="62">
        <v>3438</v>
      </c>
      <c r="L246" s="78"/>
      <c r="M246" s="28">
        <f t="shared" si="18"/>
        <v>0</v>
      </c>
      <c r="N246" s="84"/>
      <c r="O246" s="51">
        <v>0.2</v>
      </c>
      <c r="P246" s="47">
        <f t="shared" si="19"/>
        <v>0</v>
      </c>
    </row>
    <row r="247" spans="2:16" ht="12.75">
      <c r="B247" s="89"/>
      <c r="C247" s="36">
        <v>27</v>
      </c>
      <c r="D247" s="37" t="s">
        <v>534</v>
      </c>
      <c r="E247" s="72" t="s">
        <v>954</v>
      </c>
      <c r="F247" s="43" t="s">
        <v>342</v>
      </c>
      <c r="G247" s="43" t="s">
        <v>535</v>
      </c>
      <c r="H247" s="36" t="s">
        <v>37</v>
      </c>
      <c r="I247" s="37" t="s">
        <v>536</v>
      </c>
      <c r="J247" s="39"/>
      <c r="K247" s="62">
        <v>16219</v>
      </c>
      <c r="L247" s="78"/>
      <c r="M247" s="28">
        <f t="shared" si="18"/>
        <v>0</v>
      </c>
      <c r="N247" s="84"/>
      <c r="O247" s="51">
        <v>0.2</v>
      </c>
      <c r="P247" s="47">
        <f t="shared" si="19"/>
        <v>0</v>
      </c>
    </row>
    <row r="248" spans="2:16" ht="12.75">
      <c r="B248" s="89"/>
      <c r="C248" s="36">
        <v>28</v>
      </c>
      <c r="D248" s="37" t="s">
        <v>537</v>
      </c>
      <c r="E248" s="72" t="s">
        <v>955</v>
      </c>
      <c r="F248" s="43" t="s">
        <v>342</v>
      </c>
      <c r="G248" s="43" t="s">
        <v>538</v>
      </c>
      <c r="H248" s="36" t="s">
        <v>37</v>
      </c>
      <c r="I248" s="37" t="s">
        <v>447</v>
      </c>
      <c r="J248" s="39"/>
      <c r="K248" s="62">
        <v>10208</v>
      </c>
      <c r="L248" s="78"/>
      <c r="M248" s="28">
        <f t="shared" si="18"/>
        <v>0</v>
      </c>
      <c r="N248" s="84"/>
      <c r="O248" s="51">
        <v>0.2</v>
      </c>
      <c r="P248" s="47">
        <f t="shared" si="19"/>
        <v>0</v>
      </c>
    </row>
    <row r="249" spans="2:16" ht="22.5">
      <c r="B249" s="89"/>
      <c r="C249" s="36">
        <v>29</v>
      </c>
      <c r="D249" s="37" t="s">
        <v>539</v>
      </c>
      <c r="E249" s="72" t="s">
        <v>956</v>
      </c>
      <c r="F249" s="43" t="s">
        <v>342</v>
      </c>
      <c r="G249" s="43" t="s">
        <v>540</v>
      </c>
      <c r="H249" s="36" t="s">
        <v>37</v>
      </c>
      <c r="I249" s="37" t="s">
        <v>447</v>
      </c>
      <c r="J249" s="39"/>
      <c r="K249" s="62">
        <v>9165</v>
      </c>
      <c r="L249" s="78"/>
      <c r="M249" s="28">
        <f t="shared" si="18"/>
        <v>0</v>
      </c>
      <c r="N249" s="84"/>
      <c r="O249" s="51">
        <v>0.2</v>
      </c>
      <c r="P249" s="47">
        <f t="shared" si="19"/>
        <v>0</v>
      </c>
    </row>
    <row r="250" spans="2:16" ht="12.75">
      <c r="B250" s="89"/>
      <c r="C250" s="36">
        <v>30</v>
      </c>
      <c r="D250" s="37" t="s">
        <v>541</v>
      </c>
      <c r="E250" s="72" t="s">
        <v>957</v>
      </c>
      <c r="F250" s="43" t="s">
        <v>342</v>
      </c>
      <c r="G250" s="43" t="s">
        <v>458</v>
      </c>
      <c r="H250" s="36" t="s">
        <v>37</v>
      </c>
      <c r="I250" s="37" t="s">
        <v>498</v>
      </c>
      <c r="J250" s="39"/>
      <c r="K250" s="62">
        <v>24658</v>
      </c>
      <c r="L250" s="78"/>
      <c r="M250" s="28">
        <f t="shared" si="18"/>
        <v>0</v>
      </c>
      <c r="N250" s="84"/>
      <c r="O250" s="51">
        <v>0.2</v>
      </c>
      <c r="P250" s="47">
        <f t="shared" si="19"/>
        <v>0</v>
      </c>
    </row>
    <row r="251" spans="2:16" ht="33.75">
      <c r="B251" s="89"/>
      <c r="C251" s="36">
        <v>31</v>
      </c>
      <c r="D251" s="37" t="s">
        <v>542</v>
      </c>
      <c r="E251" s="72" t="s">
        <v>958</v>
      </c>
      <c r="F251" s="43" t="s">
        <v>342</v>
      </c>
      <c r="G251" s="43" t="s">
        <v>543</v>
      </c>
      <c r="H251" s="36" t="s">
        <v>37</v>
      </c>
      <c r="I251" s="37" t="s">
        <v>498</v>
      </c>
      <c r="J251" s="39"/>
      <c r="K251" s="62">
        <v>10192</v>
      </c>
      <c r="L251" s="78"/>
      <c r="M251" s="28">
        <f t="shared" si="18"/>
        <v>0</v>
      </c>
      <c r="N251" s="84"/>
      <c r="O251" s="51">
        <v>0.2</v>
      </c>
      <c r="P251" s="47">
        <f t="shared" si="19"/>
        <v>0</v>
      </c>
    </row>
    <row r="252" spans="2:16" ht="12.75">
      <c r="B252" s="89"/>
      <c r="C252" s="36">
        <v>32</v>
      </c>
      <c r="D252" s="37" t="s">
        <v>544</v>
      </c>
      <c r="E252" s="72" t="s">
        <v>959</v>
      </c>
      <c r="F252" s="43" t="s">
        <v>342</v>
      </c>
      <c r="G252" s="43" t="s">
        <v>545</v>
      </c>
      <c r="H252" s="36" t="s">
        <v>37</v>
      </c>
      <c r="I252" s="37" t="s">
        <v>546</v>
      </c>
      <c r="J252" s="39"/>
      <c r="K252" s="62">
        <v>11849</v>
      </c>
      <c r="L252" s="78"/>
      <c r="M252" s="28">
        <f t="shared" si="18"/>
        <v>0</v>
      </c>
      <c r="N252" s="84"/>
      <c r="O252" s="51">
        <v>0.2</v>
      </c>
      <c r="P252" s="47">
        <f t="shared" si="19"/>
        <v>0</v>
      </c>
    </row>
    <row r="253" spans="2:16" ht="12.75">
      <c r="B253" s="89"/>
      <c r="C253" s="36">
        <v>33</v>
      </c>
      <c r="D253" s="37" t="s">
        <v>547</v>
      </c>
      <c r="E253" s="72" t="s">
        <v>960</v>
      </c>
      <c r="F253" s="43" t="s">
        <v>342</v>
      </c>
      <c r="G253" s="43" t="s">
        <v>548</v>
      </c>
      <c r="H253" s="36" t="s">
        <v>37</v>
      </c>
      <c r="I253" s="37" t="s">
        <v>503</v>
      </c>
      <c r="J253" s="39"/>
      <c r="K253" s="62">
        <v>3553</v>
      </c>
      <c r="L253" s="78"/>
      <c r="M253" s="28">
        <f t="shared" si="18"/>
        <v>0</v>
      </c>
      <c r="N253" s="84"/>
      <c r="O253" s="51">
        <v>0.2</v>
      </c>
      <c r="P253" s="47">
        <f t="shared" si="19"/>
        <v>0</v>
      </c>
    </row>
    <row r="254" spans="2:16" ht="12.75">
      <c r="B254" s="89"/>
      <c r="C254" s="36">
        <v>34</v>
      </c>
      <c r="D254" s="37" t="s">
        <v>549</v>
      </c>
      <c r="E254" s="72" t="s">
        <v>961</v>
      </c>
      <c r="F254" s="43" t="s">
        <v>342</v>
      </c>
      <c r="G254" s="43" t="s">
        <v>550</v>
      </c>
      <c r="H254" s="36" t="s">
        <v>37</v>
      </c>
      <c r="I254" s="37" t="s">
        <v>111</v>
      </c>
      <c r="J254" s="39"/>
      <c r="K254" s="62">
        <v>10250</v>
      </c>
      <c r="L254" s="78"/>
      <c r="M254" s="28">
        <f t="shared" si="18"/>
        <v>0</v>
      </c>
      <c r="N254" s="84"/>
      <c r="O254" s="51">
        <v>0.2</v>
      </c>
      <c r="P254" s="47">
        <f t="shared" si="19"/>
        <v>0</v>
      </c>
    </row>
    <row r="255" spans="2:16" ht="25.5">
      <c r="B255" s="89"/>
      <c r="C255" s="36">
        <v>35</v>
      </c>
      <c r="D255" s="37" t="s">
        <v>551</v>
      </c>
      <c r="E255" s="72" t="s">
        <v>962</v>
      </c>
      <c r="F255" s="43" t="s">
        <v>342</v>
      </c>
      <c r="G255" s="43" t="s">
        <v>552</v>
      </c>
      <c r="H255" s="36" t="s">
        <v>37</v>
      </c>
      <c r="I255" s="37" t="s">
        <v>553</v>
      </c>
      <c r="J255" s="39"/>
      <c r="K255" s="62">
        <v>6600</v>
      </c>
      <c r="L255" s="78"/>
      <c r="M255" s="28">
        <f t="shared" si="18"/>
        <v>0</v>
      </c>
      <c r="N255" s="84"/>
      <c r="O255" s="51">
        <v>0.2</v>
      </c>
      <c r="P255" s="47">
        <f t="shared" si="19"/>
        <v>0</v>
      </c>
    </row>
    <row r="256" spans="2:16" ht="33.75">
      <c r="B256" s="89"/>
      <c r="C256" s="36">
        <v>36</v>
      </c>
      <c r="D256" s="37" t="s">
        <v>554</v>
      </c>
      <c r="E256" s="72" t="s">
        <v>963</v>
      </c>
      <c r="F256" s="43" t="s">
        <v>342</v>
      </c>
      <c r="G256" s="43" t="s">
        <v>555</v>
      </c>
      <c r="H256" s="36" t="s">
        <v>37</v>
      </c>
      <c r="I256" s="37" t="s">
        <v>556</v>
      </c>
      <c r="J256" s="39"/>
      <c r="K256" s="62">
        <v>7600</v>
      </c>
      <c r="L256" s="78"/>
      <c r="M256" s="28">
        <f t="shared" si="18"/>
        <v>0</v>
      </c>
      <c r="N256" s="84"/>
      <c r="O256" s="51">
        <v>0.2</v>
      </c>
      <c r="P256" s="47">
        <f t="shared" si="19"/>
        <v>0</v>
      </c>
    </row>
    <row r="257" spans="2:16" ht="33.75">
      <c r="B257" s="89"/>
      <c r="C257" s="36">
        <v>37</v>
      </c>
      <c r="D257" s="37" t="s">
        <v>557</v>
      </c>
      <c r="E257" s="72" t="s">
        <v>964</v>
      </c>
      <c r="F257" s="43" t="s">
        <v>342</v>
      </c>
      <c r="G257" s="43" t="s">
        <v>558</v>
      </c>
      <c r="H257" s="36" t="s">
        <v>37</v>
      </c>
      <c r="I257" s="37" t="s">
        <v>556</v>
      </c>
      <c r="J257" s="39"/>
      <c r="K257" s="62">
        <v>7600</v>
      </c>
      <c r="L257" s="78"/>
      <c r="M257" s="28">
        <f t="shared" si="18"/>
        <v>0</v>
      </c>
      <c r="N257" s="84"/>
      <c r="O257" s="51">
        <v>0.2</v>
      </c>
      <c r="P257" s="47">
        <f t="shared" si="19"/>
        <v>0</v>
      </c>
    </row>
    <row r="258" spans="2:16" ht="33.75">
      <c r="B258" s="89"/>
      <c r="C258" s="36">
        <v>38</v>
      </c>
      <c r="D258" s="37" t="s">
        <v>559</v>
      </c>
      <c r="E258" s="72" t="s">
        <v>965</v>
      </c>
      <c r="F258" s="43" t="s">
        <v>342</v>
      </c>
      <c r="G258" s="43" t="s">
        <v>352</v>
      </c>
      <c r="H258" s="36" t="s">
        <v>37</v>
      </c>
      <c r="I258" s="37" t="s">
        <v>175</v>
      </c>
      <c r="J258" s="39"/>
      <c r="K258" s="62">
        <v>3799</v>
      </c>
      <c r="L258" s="78"/>
      <c r="M258" s="28">
        <f t="shared" si="18"/>
        <v>0</v>
      </c>
      <c r="N258" s="84"/>
      <c r="O258" s="51">
        <v>0.2</v>
      </c>
      <c r="P258" s="47">
        <f t="shared" si="19"/>
        <v>0</v>
      </c>
    </row>
    <row r="259" spans="2:16" ht="33.75">
      <c r="B259" s="89"/>
      <c r="C259" s="36">
        <v>39</v>
      </c>
      <c r="D259" s="37" t="s">
        <v>560</v>
      </c>
      <c r="E259" s="72" t="s">
        <v>966</v>
      </c>
      <c r="F259" s="43" t="s">
        <v>342</v>
      </c>
      <c r="G259" s="43" t="s">
        <v>355</v>
      </c>
      <c r="H259" s="36" t="s">
        <v>37</v>
      </c>
      <c r="I259" s="37" t="s">
        <v>175</v>
      </c>
      <c r="J259" s="39"/>
      <c r="K259" s="62">
        <v>3799</v>
      </c>
      <c r="L259" s="78"/>
      <c r="M259" s="28">
        <f t="shared" si="18"/>
        <v>0</v>
      </c>
      <c r="N259" s="84"/>
      <c r="O259" s="51">
        <v>0.2</v>
      </c>
      <c r="P259" s="47">
        <f t="shared" si="19"/>
        <v>0</v>
      </c>
    </row>
    <row r="260" spans="2:16" ht="22.5">
      <c r="B260" s="89"/>
      <c r="C260" s="36">
        <v>40</v>
      </c>
      <c r="D260" s="37" t="s">
        <v>561</v>
      </c>
      <c r="E260" s="72" t="s">
        <v>967</v>
      </c>
      <c r="F260" s="43" t="s">
        <v>342</v>
      </c>
      <c r="G260" s="43" t="s">
        <v>562</v>
      </c>
      <c r="H260" s="36" t="s">
        <v>37</v>
      </c>
      <c r="I260" s="37" t="s">
        <v>512</v>
      </c>
      <c r="J260" s="39"/>
      <c r="K260" s="62">
        <v>12600</v>
      </c>
      <c r="L260" s="78"/>
      <c r="M260" s="28">
        <f t="shared" si="18"/>
        <v>0</v>
      </c>
      <c r="N260" s="84"/>
      <c r="O260" s="51">
        <v>0.2</v>
      </c>
      <c r="P260" s="47">
        <f t="shared" si="19"/>
        <v>0</v>
      </c>
    </row>
    <row r="261" spans="2:16" ht="22.5">
      <c r="B261" s="89"/>
      <c r="C261" s="36">
        <v>41</v>
      </c>
      <c r="D261" s="37" t="s">
        <v>563</v>
      </c>
      <c r="E261" s="72" t="s">
        <v>968</v>
      </c>
      <c r="F261" s="43" t="s">
        <v>342</v>
      </c>
      <c r="G261" s="43" t="s">
        <v>564</v>
      </c>
      <c r="H261" s="36" t="s">
        <v>37</v>
      </c>
      <c r="I261" s="37" t="s">
        <v>565</v>
      </c>
      <c r="J261" s="39"/>
      <c r="K261" s="62">
        <v>930</v>
      </c>
      <c r="L261" s="78"/>
      <c r="M261" s="28">
        <f t="shared" si="18"/>
        <v>0</v>
      </c>
      <c r="N261" s="84"/>
      <c r="O261" s="51">
        <v>0.2</v>
      </c>
      <c r="P261" s="47">
        <f t="shared" si="19"/>
        <v>0</v>
      </c>
    </row>
    <row r="262" spans="2:16" ht="12.75">
      <c r="B262" s="89"/>
      <c r="C262" s="36">
        <v>42</v>
      </c>
      <c r="D262" s="37" t="s">
        <v>566</v>
      </c>
      <c r="E262" s="72" t="s">
        <v>969</v>
      </c>
      <c r="F262" s="43" t="s">
        <v>342</v>
      </c>
      <c r="G262" s="43" t="s">
        <v>413</v>
      </c>
      <c r="H262" s="36" t="s">
        <v>37</v>
      </c>
      <c r="I262" s="37" t="s">
        <v>567</v>
      </c>
      <c r="J262" s="39"/>
      <c r="K262" s="62">
        <v>5109</v>
      </c>
      <c r="L262" s="78"/>
      <c r="M262" s="28">
        <f t="shared" si="18"/>
        <v>0</v>
      </c>
      <c r="N262" s="84"/>
      <c r="O262" s="51">
        <v>0.2</v>
      </c>
      <c r="P262" s="47">
        <f t="shared" si="19"/>
        <v>0</v>
      </c>
    </row>
    <row r="263" spans="2:16" ht="12.75">
      <c r="B263" s="89"/>
      <c r="C263" s="36">
        <v>43</v>
      </c>
      <c r="D263" s="37" t="s">
        <v>568</v>
      </c>
      <c r="E263" s="72" t="s">
        <v>970</v>
      </c>
      <c r="F263" s="43" t="s">
        <v>342</v>
      </c>
      <c r="G263" s="43" t="s">
        <v>569</v>
      </c>
      <c r="H263" s="36" t="s">
        <v>37</v>
      </c>
      <c r="I263" s="37" t="s">
        <v>447</v>
      </c>
      <c r="J263" s="39"/>
      <c r="K263" s="62">
        <v>19013</v>
      </c>
      <c r="L263" s="78"/>
      <c r="M263" s="28">
        <f t="shared" si="18"/>
        <v>0</v>
      </c>
      <c r="N263" s="84"/>
      <c r="O263" s="51">
        <v>0.2</v>
      </c>
      <c r="P263" s="47">
        <f t="shared" si="19"/>
        <v>0</v>
      </c>
    </row>
    <row r="264" spans="2:16" ht="25.5">
      <c r="B264" s="89"/>
      <c r="C264" s="36">
        <v>44</v>
      </c>
      <c r="D264" s="37" t="s">
        <v>570</v>
      </c>
      <c r="E264" s="72" t="s">
        <v>971</v>
      </c>
      <c r="F264" s="43" t="s">
        <v>342</v>
      </c>
      <c r="G264" s="43" t="s">
        <v>571</v>
      </c>
      <c r="H264" s="36" t="s">
        <v>37</v>
      </c>
      <c r="I264" s="37" t="s">
        <v>447</v>
      </c>
      <c r="J264" s="39"/>
      <c r="K264" s="62">
        <v>8670</v>
      </c>
      <c r="L264" s="78"/>
      <c r="M264" s="28">
        <f t="shared" si="18"/>
        <v>0</v>
      </c>
      <c r="N264" s="84"/>
      <c r="O264" s="51">
        <v>0.2</v>
      </c>
      <c r="P264" s="47">
        <f t="shared" si="19"/>
        <v>0</v>
      </c>
    </row>
    <row r="265" spans="2:16" ht="12.75">
      <c r="B265" s="89"/>
      <c r="C265" s="36">
        <v>45</v>
      </c>
      <c r="D265" s="37" t="s">
        <v>423</v>
      </c>
      <c r="E265" s="72" t="s">
        <v>972</v>
      </c>
      <c r="F265" s="43" t="s">
        <v>342</v>
      </c>
      <c r="G265" s="43" t="s">
        <v>456</v>
      </c>
      <c r="H265" s="36" t="s">
        <v>37</v>
      </c>
      <c r="I265" s="37" t="s">
        <v>498</v>
      </c>
      <c r="J265" s="39"/>
      <c r="K265" s="62">
        <v>22950</v>
      </c>
      <c r="L265" s="78"/>
      <c r="M265" s="28">
        <f t="shared" si="18"/>
        <v>0</v>
      </c>
      <c r="N265" s="84"/>
      <c r="O265" s="51">
        <v>0.2</v>
      </c>
      <c r="P265" s="47">
        <f t="shared" si="19"/>
        <v>0</v>
      </c>
    </row>
    <row r="266" spans="2:16" ht="25.5">
      <c r="B266" s="89"/>
      <c r="C266" s="36">
        <v>46</v>
      </c>
      <c r="D266" s="37" t="s">
        <v>572</v>
      </c>
      <c r="E266" s="72" t="s">
        <v>973</v>
      </c>
      <c r="F266" s="43" t="s">
        <v>342</v>
      </c>
      <c r="G266" s="43" t="s">
        <v>471</v>
      </c>
      <c r="H266" s="36" t="s">
        <v>37</v>
      </c>
      <c r="I266" s="37" t="s">
        <v>60</v>
      </c>
      <c r="J266" s="39"/>
      <c r="K266" s="62">
        <v>7857</v>
      </c>
      <c r="L266" s="78"/>
      <c r="M266" s="28">
        <f t="shared" si="18"/>
        <v>0</v>
      </c>
      <c r="N266" s="84"/>
      <c r="O266" s="51">
        <v>0.2</v>
      </c>
      <c r="P266" s="47">
        <f t="shared" si="19"/>
        <v>0</v>
      </c>
    </row>
    <row r="267" spans="2:16" ht="12.75">
      <c r="B267" s="89"/>
      <c r="C267" s="36">
        <v>47</v>
      </c>
      <c r="D267" s="37" t="s">
        <v>573</v>
      </c>
      <c r="E267" s="72" t="s">
        <v>974</v>
      </c>
      <c r="F267" s="43" t="s">
        <v>342</v>
      </c>
      <c r="G267" s="43" t="s">
        <v>462</v>
      </c>
      <c r="H267" s="36" t="s">
        <v>37</v>
      </c>
      <c r="I267" s="37" t="s">
        <v>463</v>
      </c>
      <c r="J267" s="39"/>
      <c r="K267" s="62">
        <v>8966</v>
      </c>
      <c r="L267" s="78"/>
      <c r="M267" s="28">
        <f t="shared" si="18"/>
        <v>0</v>
      </c>
      <c r="N267" s="84"/>
      <c r="O267" s="51">
        <v>0.2</v>
      </c>
      <c r="P267" s="47">
        <f t="shared" si="19"/>
        <v>0</v>
      </c>
    </row>
    <row r="268" spans="2:16" ht="12.75">
      <c r="B268" s="89"/>
      <c r="C268" s="36">
        <v>48</v>
      </c>
      <c r="D268" s="37" t="s">
        <v>574</v>
      </c>
      <c r="E268" s="72" t="s">
        <v>975</v>
      </c>
      <c r="F268" s="43" t="s">
        <v>342</v>
      </c>
      <c r="G268" s="43" t="s">
        <v>574</v>
      </c>
      <c r="H268" s="36" t="s">
        <v>37</v>
      </c>
      <c r="I268" s="37" t="s">
        <v>575</v>
      </c>
      <c r="J268" s="39"/>
      <c r="K268" s="62">
        <v>9387</v>
      </c>
      <c r="L268" s="78"/>
      <c r="M268" s="28">
        <f t="shared" si="18"/>
        <v>0</v>
      </c>
      <c r="N268" s="84"/>
      <c r="O268" s="51">
        <v>0.2</v>
      </c>
      <c r="P268" s="47">
        <f t="shared" si="19"/>
        <v>0</v>
      </c>
    </row>
    <row r="269" spans="2:16" ht="22.5">
      <c r="B269" s="89"/>
      <c r="C269" s="36">
        <v>49</v>
      </c>
      <c r="D269" s="37" t="s">
        <v>576</v>
      </c>
      <c r="E269" s="72" t="s">
        <v>976</v>
      </c>
      <c r="F269" s="43" t="s">
        <v>342</v>
      </c>
      <c r="G269" s="43" t="s">
        <v>440</v>
      </c>
      <c r="H269" s="36" t="s">
        <v>37</v>
      </c>
      <c r="I269" s="37" t="s">
        <v>469</v>
      </c>
      <c r="J269" s="39"/>
      <c r="K269" s="62">
        <v>6417</v>
      </c>
      <c r="L269" s="79"/>
      <c r="M269" s="28">
        <f t="shared" si="18"/>
        <v>0</v>
      </c>
      <c r="N269" s="85"/>
      <c r="O269" s="51">
        <v>0.2</v>
      </c>
      <c r="P269" s="47">
        <f t="shared" si="19"/>
        <v>0</v>
      </c>
    </row>
    <row r="270" spans="2:16" ht="12.75">
      <c r="B270" s="89"/>
      <c r="C270" s="92" t="s">
        <v>577</v>
      </c>
      <c r="D270" s="92"/>
      <c r="E270" s="92"/>
      <c r="F270" s="92"/>
      <c r="G270" s="92"/>
      <c r="H270" s="92"/>
      <c r="I270" s="92"/>
      <c r="J270" s="93"/>
      <c r="K270" s="28"/>
      <c r="L270" s="47">
        <v>8431634</v>
      </c>
      <c r="M270" s="28">
        <f>SUM(M221:M269)</f>
        <v>0</v>
      </c>
      <c r="N270" s="55"/>
      <c r="O270" s="51"/>
      <c r="P270" s="47">
        <f>SUM(P221:P269)</f>
        <v>0</v>
      </c>
    </row>
    <row r="271" spans="2:16" ht="12.75">
      <c r="B271" s="89" t="s">
        <v>578</v>
      </c>
      <c r="C271" s="90" t="s">
        <v>579</v>
      </c>
      <c r="D271" s="90"/>
      <c r="E271" s="90"/>
      <c r="F271" s="90"/>
      <c r="G271" s="90"/>
      <c r="H271" s="90"/>
      <c r="I271" s="90"/>
      <c r="J271" s="91"/>
      <c r="K271" s="28"/>
      <c r="L271" s="47"/>
      <c r="M271" s="28"/>
      <c r="N271" s="55"/>
      <c r="O271" s="51"/>
      <c r="P271" s="47"/>
    </row>
    <row r="272" spans="2:16" ht="51">
      <c r="B272" s="89"/>
      <c r="C272" s="30" t="s">
        <v>31</v>
      </c>
      <c r="D272" s="31" t="s">
        <v>32</v>
      </c>
      <c r="E272" s="31" t="s">
        <v>45</v>
      </c>
      <c r="F272" s="32" t="s">
        <v>44</v>
      </c>
      <c r="G272" s="33" t="s">
        <v>33</v>
      </c>
      <c r="H272" s="31" t="s">
        <v>1</v>
      </c>
      <c r="I272" s="31" t="s">
        <v>34</v>
      </c>
      <c r="J272" s="34" t="s">
        <v>26</v>
      </c>
      <c r="K272" s="35" t="s">
        <v>27</v>
      </c>
      <c r="L272" s="48" t="s">
        <v>38</v>
      </c>
      <c r="M272" s="35" t="s">
        <v>35</v>
      </c>
      <c r="N272" s="56" t="s">
        <v>39</v>
      </c>
      <c r="O272" s="52" t="s">
        <v>42</v>
      </c>
      <c r="P272" s="48" t="s">
        <v>36</v>
      </c>
    </row>
    <row r="273" spans="2:16" ht="38.25">
      <c r="B273" s="89"/>
      <c r="C273" s="36">
        <v>1</v>
      </c>
      <c r="D273" s="37" t="s">
        <v>580</v>
      </c>
      <c r="E273" s="72" t="s">
        <v>977</v>
      </c>
      <c r="F273" s="43" t="s">
        <v>342</v>
      </c>
      <c r="G273" s="43" t="s">
        <v>375</v>
      </c>
      <c r="H273" s="36" t="s">
        <v>37</v>
      </c>
      <c r="I273" s="37" t="s">
        <v>92</v>
      </c>
      <c r="J273" s="39"/>
      <c r="K273" s="62">
        <v>3358</v>
      </c>
      <c r="L273" s="80"/>
      <c r="M273" s="28">
        <f>J273*K273</f>
        <v>0</v>
      </c>
      <c r="N273" s="83">
        <v>1</v>
      </c>
      <c r="O273" s="51">
        <v>0.2</v>
      </c>
      <c r="P273" s="47">
        <f>M273*O273</f>
        <v>0</v>
      </c>
    </row>
    <row r="274" spans="2:16" ht="12.75">
      <c r="B274" s="89"/>
      <c r="C274" s="36">
        <v>2</v>
      </c>
      <c r="D274" s="37" t="s">
        <v>581</v>
      </c>
      <c r="E274" s="72" t="s">
        <v>978</v>
      </c>
      <c r="F274" s="43" t="s">
        <v>342</v>
      </c>
      <c r="G274" s="43" t="s">
        <v>423</v>
      </c>
      <c r="H274" s="36" t="s">
        <v>37</v>
      </c>
      <c r="I274" s="37" t="s">
        <v>92</v>
      </c>
      <c r="J274" s="39"/>
      <c r="K274" s="62">
        <v>5805</v>
      </c>
      <c r="L274" s="81"/>
      <c r="M274" s="28">
        <f aca="true" t="shared" si="20" ref="M274:M302">J274*K274</f>
        <v>0</v>
      </c>
      <c r="N274" s="84"/>
      <c r="O274" s="51">
        <v>0.2</v>
      </c>
      <c r="P274" s="47">
        <f aca="true" t="shared" si="21" ref="P274:P302">M274*O274</f>
        <v>0</v>
      </c>
    </row>
    <row r="275" spans="2:16" ht="12.75">
      <c r="B275" s="89"/>
      <c r="C275" s="36">
        <v>3</v>
      </c>
      <c r="D275" s="37" t="s">
        <v>582</v>
      </c>
      <c r="E275" s="72" t="s">
        <v>979</v>
      </c>
      <c r="F275" s="43" t="s">
        <v>342</v>
      </c>
      <c r="G275" s="43" t="s">
        <v>400</v>
      </c>
      <c r="H275" s="36" t="s">
        <v>37</v>
      </c>
      <c r="I275" s="37" t="s">
        <v>92</v>
      </c>
      <c r="J275" s="39"/>
      <c r="K275" s="62">
        <v>11084</v>
      </c>
      <c r="L275" s="81"/>
      <c r="M275" s="28">
        <f t="shared" si="20"/>
        <v>0</v>
      </c>
      <c r="N275" s="84"/>
      <c r="O275" s="51">
        <v>0.2</v>
      </c>
      <c r="P275" s="47">
        <f t="shared" si="21"/>
        <v>0</v>
      </c>
    </row>
    <row r="276" spans="2:16" ht="12.75">
      <c r="B276" s="89"/>
      <c r="C276" s="36">
        <v>4</v>
      </c>
      <c r="D276" s="37" t="s">
        <v>583</v>
      </c>
      <c r="E276" s="72" t="s">
        <v>980</v>
      </c>
      <c r="F276" s="43" t="s">
        <v>342</v>
      </c>
      <c r="G276" s="43" t="s">
        <v>387</v>
      </c>
      <c r="H276" s="36" t="s">
        <v>37</v>
      </c>
      <c r="I276" s="37" t="s">
        <v>60</v>
      </c>
      <c r="J276" s="39"/>
      <c r="K276" s="62">
        <v>11040</v>
      </c>
      <c r="L276" s="81"/>
      <c r="M276" s="28">
        <f t="shared" si="20"/>
        <v>0</v>
      </c>
      <c r="N276" s="84"/>
      <c r="O276" s="51">
        <v>0.2</v>
      </c>
      <c r="P276" s="47">
        <f t="shared" si="21"/>
        <v>0</v>
      </c>
    </row>
    <row r="277" spans="2:16" ht="12.75">
      <c r="B277" s="89"/>
      <c r="C277" s="36">
        <v>5</v>
      </c>
      <c r="D277" s="37" t="s">
        <v>584</v>
      </c>
      <c r="E277" s="72" t="s">
        <v>981</v>
      </c>
      <c r="F277" s="43" t="s">
        <v>342</v>
      </c>
      <c r="G277" s="43" t="s">
        <v>419</v>
      </c>
      <c r="H277" s="36" t="s">
        <v>37</v>
      </c>
      <c r="I277" s="37" t="s">
        <v>60</v>
      </c>
      <c r="J277" s="39"/>
      <c r="K277" s="62">
        <v>13489</v>
      </c>
      <c r="L277" s="81"/>
      <c r="M277" s="28">
        <f t="shared" si="20"/>
        <v>0</v>
      </c>
      <c r="N277" s="84"/>
      <c r="O277" s="51">
        <v>0.2</v>
      </c>
      <c r="P277" s="47">
        <f t="shared" si="21"/>
        <v>0</v>
      </c>
    </row>
    <row r="278" spans="2:16" ht="22.5">
      <c r="B278" s="89"/>
      <c r="C278" s="36">
        <v>6</v>
      </c>
      <c r="D278" s="37" t="s">
        <v>585</v>
      </c>
      <c r="E278" s="72" t="s">
        <v>982</v>
      </c>
      <c r="F278" s="43" t="s">
        <v>342</v>
      </c>
      <c r="G278" s="43" t="s">
        <v>382</v>
      </c>
      <c r="H278" s="36" t="s">
        <v>37</v>
      </c>
      <c r="I278" s="37" t="s">
        <v>586</v>
      </c>
      <c r="J278" s="39"/>
      <c r="K278" s="62">
        <v>7502</v>
      </c>
      <c r="L278" s="81"/>
      <c r="M278" s="28">
        <f t="shared" si="20"/>
        <v>0</v>
      </c>
      <c r="N278" s="84"/>
      <c r="O278" s="51">
        <v>0.2</v>
      </c>
      <c r="P278" s="47">
        <f t="shared" si="21"/>
        <v>0</v>
      </c>
    </row>
    <row r="279" spans="2:16" ht="22.5">
      <c r="B279" s="89"/>
      <c r="C279" s="36">
        <v>7</v>
      </c>
      <c r="D279" s="37" t="s">
        <v>587</v>
      </c>
      <c r="E279" s="72" t="s">
        <v>983</v>
      </c>
      <c r="F279" s="43" t="s">
        <v>342</v>
      </c>
      <c r="G279" s="43" t="s">
        <v>588</v>
      </c>
      <c r="H279" s="36" t="s">
        <v>37</v>
      </c>
      <c r="I279" s="37" t="s">
        <v>586</v>
      </c>
      <c r="J279" s="39"/>
      <c r="K279" s="62">
        <v>7520</v>
      </c>
      <c r="L279" s="81"/>
      <c r="M279" s="28">
        <f t="shared" si="20"/>
        <v>0</v>
      </c>
      <c r="N279" s="84"/>
      <c r="O279" s="51">
        <v>0.2</v>
      </c>
      <c r="P279" s="47">
        <f t="shared" si="21"/>
        <v>0</v>
      </c>
    </row>
    <row r="280" spans="2:16" ht="12.75">
      <c r="B280" s="89"/>
      <c r="C280" s="36">
        <v>8</v>
      </c>
      <c r="D280" s="37" t="s">
        <v>589</v>
      </c>
      <c r="E280" s="72" t="s">
        <v>984</v>
      </c>
      <c r="F280" s="43" t="s">
        <v>342</v>
      </c>
      <c r="G280" s="43" t="s">
        <v>590</v>
      </c>
      <c r="H280" s="36" t="s">
        <v>37</v>
      </c>
      <c r="I280" s="37" t="s">
        <v>92</v>
      </c>
      <c r="J280" s="39"/>
      <c r="K280" s="62">
        <v>9475</v>
      </c>
      <c r="L280" s="81"/>
      <c r="M280" s="28">
        <f t="shared" si="20"/>
        <v>0</v>
      </c>
      <c r="N280" s="84"/>
      <c r="O280" s="51">
        <v>0.2</v>
      </c>
      <c r="P280" s="47">
        <f t="shared" si="21"/>
        <v>0</v>
      </c>
    </row>
    <row r="281" spans="2:16" ht="12.75">
      <c r="B281" s="89"/>
      <c r="C281" s="36">
        <v>9</v>
      </c>
      <c r="D281" s="37" t="s">
        <v>496</v>
      </c>
      <c r="E281" s="72" t="s">
        <v>985</v>
      </c>
      <c r="F281" s="43" t="s">
        <v>342</v>
      </c>
      <c r="G281" s="43" t="s">
        <v>357</v>
      </c>
      <c r="H281" s="36" t="s">
        <v>37</v>
      </c>
      <c r="I281" s="37" t="s">
        <v>92</v>
      </c>
      <c r="J281" s="39"/>
      <c r="K281" s="62">
        <v>9030</v>
      </c>
      <c r="L281" s="81"/>
      <c r="M281" s="28">
        <f t="shared" si="20"/>
        <v>0</v>
      </c>
      <c r="N281" s="84"/>
      <c r="O281" s="51">
        <v>0.2</v>
      </c>
      <c r="P281" s="47">
        <f t="shared" si="21"/>
        <v>0</v>
      </c>
    </row>
    <row r="282" spans="2:16" ht="12.75">
      <c r="B282" s="89"/>
      <c r="C282" s="36">
        <v>10</v>
      </c>
      <c r="D282" s="37" t="s">
        <v>486</v>
      </c>
      <c r="E282" s="72" t="s">
        <v>986</v>
      </c>
      <c r="F282" s="43" t="s">
        <v>342</v>
      </c>
      <c r="G282" s="43" t="s">
        <v>350</v>
      </c>
      <c r="H282" s="36" t="s">
        <v>37</v>
      </c>
      <c r="I282" s="37" t="s">
        <v>92</v>
      </c>
      <c r="J282" s="39"/>
      <c r="K282" s="62">
        <v>9030</v>
      </c>
      <c r="L282" s="81"/>
      <c r="M282" s="28">
        <f t="shared" si="20"/>
        <v>0</v>
      </c>
      <c r="N282" s="84"/>
      <c r="O282" s="51">
        <v>0.2</v>
      </c>
      <c r="P282" s="47">
        <f t="shared" si="21"/>
        <v>0</v>
      </c>
    </row>
    <row r="283" spans="2:16" ht="33.75">
      <c r="B283" s="89"/>
      <c r="C283" s="36">
        <v>11</v>
      </c>
      <c r="D283" s="37" t="s">
        <v>591</v>
      </c>
      <c r="E283" s="72" t="s">
        <v>987</v>
      </c>
      <c r="F283" s="43" t="s">
        <v>342</v>
      </c>
      <c r="G283" s="43" t="s">
        <v>348</v>
      </c>
      <c r="H283" s="36" t="s">
        <v>37</v>
      </c>
      <c r="I283" s="37" t="s">
        <v>60</v>
      </c>
      <c r="J283" s="39"/>
      <c r="K283" s="62">
        <v>4930</v>
      </c>
      <c r="L283" s="81"/>
      <c r="M283" s="28">
        <f t="shared" si="20"/>
        <v>0</v>
      </c>
      <c r="N283" s="84"/>
      <c r="O283" s="51">
        <v>0.2</v>
      </c>
      <c r="P283" s="47">
        <f t="shared" si="21"/>
        <v>0</v>
      </c>
    </row>
    <row r="284" spans="2:16" ht="22.5">
      <c r="B284" s="89"/>
      <c r="C284" s="36">
        <v>12</v>
      </c>
      <c r="D284" s="37" t="s">
        <v>592</v>
      </c>
      <c r="E284" s="72" t="s">
        <v>988</v>
      </c>
      <c r="F284" s="43" t="s">
        <v>342</v>
      </c>
      <c r="G284" s="43" t="s">
        <v>345</v>
      </c>
      <c r="H284" s="36" t="s">
        <v>37</v>
      </c>
      <c r="I284" s="37" t="s">
        <v>593</v>
      </c>
      <c r="J284" s="39"/>
      <c r="K284" s="62">
        <v>9830</v>
      </c>
      <c r="L284" s="81"/>
      <c r="M284" s="28">
        <f t="shared" si="20"/>
        <v>0</v>
      </c>
      <c r="N284" s="84"/>
      <c r="O284" s="51">
        <v>0.2</v>
      </c>
      <c r="P284" s="47">
        <f t="shared" si="21"/>
        <v>0</v>
      </c>
    </row>
    <row r="285" spans="2:16" ht="25.5">
      <c r="B285" s="89"/>
      <c r="C285" s="36">
        <v>13</v>
      </c>
      <c r="D285" s="37" t="s">
        <v>594</v>
      </c>
      <c r="E285" s="72" t="s">
        <v>989</v>
      </c>
      <c r="F285" s="43" t="s">
        <v>342</v>
      </c>
      <c r="G285" s="43" t="s">
        <v>595</v>
      </c>
      <c r="H285" s="36" t="s">
        <v>37</v>
      </c>
      <c r="I285" s="37" t="s">
        <v>92</v>
      </c>
      <c r="J285" s="39"/>
      <c r="K285" s="62">
        <v>6002</v>
      </c>
      <c r="L285" s="81"/>
      <c r="M285" s="28">
        <f t="shared" si="20"/>
        <v>0</v>
      </c>
      <c r="N285" s="84"/>
      <c r="O285" s="51">
        <v>0.2</v>
      </c>
      <c r="P285" s="47">
        <f t="shared" si="21"/>
        <v>0</v>
      </c>
    </row>
    <row r="286" spans="2:16" ht="38.25">
      <c r="B286" s="89"/>
      <c r="C286" s="36">
        <v>14</v>
      </c>
      <c r="D286" s="37" t="s">
        <v>596</v>
      </c>
      <c r="E286" s="72" t="s">
        <v>990</v>
      </c>
      <c r="F286" s="43" t="s">
        <v>342</v>
      </c>
      <c r="G286" s="43" t="s">
        <v>343</v>
      </c>
      <c r="H286" s="36" t="s">
        <v>37</v>
      </c>
      <c r="I286" s="37" t="s">
        <v>60</v>
      </c>
      <c r="J286" s="39"/>
      <c r="K286" s="62">
        <v>2350</v>
      </c>
      <c r="L286" s="81"/>
      <c r="M286" s="28">
        <f t="shared" si="20"/>
        <v>0</v>
      </c>
      <c r="N286" s="84"/>
      <c r="O286" s="51">
        <v>0.2</v>
      </c>
      <c r="P286" s="47">
        <f t="shared" si="21"/>
        <v>0</v>
      </c>
    </row>
    <row r="287" spans="2:16" ht="38.25">
      <c r="B287" s="89"/>
      <c r="C287" s="36">
        <v>15</v>
      </c>
      <c r="D287" s="37" t="s">
        <v>597</v>
      </c>
      <c r="E287" s="72" t="s">
        <v>991</v>
      </c>
      <c r="F287" s="43" t="s">
        <v>342</v>
      </c>
      <c r="G287" s="43" t="s">
        <v>421</v>
      </c>
      <c r="H287" s="36" t="s">
        <v>37</v>
      </c>
      <c r="I287" s="37" t="s">
        <v>60</v>
      </c>
      <c r="J287" s="39"/>
      <c r="K287" s="62">
        <v>1443</v>
      </c>
      <c r="L287" s="81"/>
      <c r="M287" s="28">
        <f t="shared" si="20"/>
        <v>0</v>
      </c>
      <c r="N287" s="84"/>
      <c r="O287" s="51">
        <v>0.2</v>
      </c>
      <c r="P287" s="47">
        <f t="shared" si="21"/>
        <v>0</v>
      </c>
    </row>
    <row r="288" spans="2:16" ht="33.75">
      <c r="B288" s="89"/>
      <c r="C288" s="36">
        <v>16</v>
      </c>
      <c r="D288" s="37" t="s">
        <v>598</v>
      </c>
      <c r="E288" s="72" t="s">
        <v>992</v>
      </c>
      <c r="F288" s="43" t="s">
        <v>342</v>
      </c>
      <c r="G288" s="43" t="s">
        <v>402</v>
      </c>
      <c r="H288" s="36" t="s">
        <v>37</v>
      </c>
      <c r="I288" s="37" t="s">
        <v>111</v>
      </c>
      <c r="J288" s="39"/>
      <c r="K288" s="62">
        <v>5007</v>
      </c>
      <c r="L288" s="81"/>
      <c r="M288" s="28">
        <f t="shared" si="20"/>
        <v>0</v>
      </c>
      <c r="N288" s="84"/>
      <c r="O288" s="51">
        <v>0.2</v>
      </c>
      <c r="P288" s="47">
        <f t="shared" si="21"/>
        <v>0</v>
      </c>
    </row>
    <row r="289" spans="2:16" ht="25.5">
      <c r="B289" s="89"/>
      <c r="C289" s="36">
        <v>17</v>
      </c>
      <c r="D289" s="37" t="s">
        <v>599</v>
      </c>
      <c r="E289" s="72" t="s">
        <v>993</v>
      </c>
      <c r="F289" s="43" t="s">
        <v>342</v>
      </c>
      <c r="G289" s="43" t="s">
        <v>364</v>
      </c>
      <c r="H289" s="36" t="s">
        <v>37</v>
      </c>
      <c r="I289" s="37" t="s">
        <v>111</v>
      </c>
      <c r="J289" s="39"/>
      <c r="K289" s="62">
        <v>4315</v>
      </c>
      <c r="L289" s="81"/>
      <c r="M289" s="28">
        <f t="shared" si="20"/>
        <v>0</v>
      </c>
      <c r="N289" s="84"/>
      <c r="O289" s="51">
        <v>0.2</v>
      </c>
      <c r="P289" s="47">
        <f t="shared" si="21"/>
        <v>0</v>
      </c>
    </row>
    <row r="290" spans="2:16" ht="25.5">
      <c r="B290" s="89"/>
      <c r="C290" s="36">
        <v>18</v>
      </c>
      <c r="D290" s="37" t="s">
        <v>600</v>
      </c>
      <c r="E290" s="72" t="s">
        <v>994</v>
      </c>
      <c r="F290" s="43" t="s">
        <v>342</v>
      </c>
      <c r="G290" s="43" t="s">
        <v>601</v>
      </c>
      <c r="H290" s="36" t="s">
        <v>37</v>
      </c>
      <c r="I290" s="37" t="s">
        <v>50</v>
      </c>
      <c r="J290" s="39"/>
      <c r="K290" s="62">
        <v>2900</v>
      </c>
      <c r="L290" s="81"/>
      <c r="M290" s="28">
        <f t="shared" si="20"/>
        <v>0</v>
      </c>
      <c r="N290" s="84"/>
      <c r="O290" s="51">
        <v>0.2</v>
      </c>
      <c r="P290" s="47">
        <f t="shared" si="21"/>
        <v>0</v>
      </c>
    </row>
    <row r="291" spans="2:16" ht="12.75">
      <c r="B291" s="89"/>
      <c r="C291" s="36">
        <v>19</v>
      </c>
      <c r="D291" s="37" t="s">
        <v>602</v>
      </c>
      <c r="E291" s="72" t="s">
        <v>995</v>
      </c>
      <c r="F291" s="43" t="s">
        <v>342</v>
      </c>
      <c r="G291" s="43" t="s">
        <v>603</v>
      </c>
      <c r="H291" s="36" t="s">
        <v>37</v>
      </c>
      <c r="I291" s="37" t="s">
        <v>111</v>
      </c>
      <c r="J291" s="39"/>
      <c r="K291" s="63">
        <v>3527</v>
      </c>
      <c r="L291" s="81"/>
      <c r="M291" s="28">
        <f t="shared" si="20"/>
        <v>0</v>
      </c>
      <c r="N291" s="84"/>
      <c r="O291" s="51">
        <v>0.2</v>
      </c>
      <c r="P291" s="47">
        <f t="shared" si="21"/>
        <v>0</v>
      </c>
    </row>
    <row r="292" spans="2:16" ht="12.75">
      <c r="B292" s="89"/>
      <c r="C292" s="36">
        <v>20</v>
      </c>
      <c r="D292" s="37" t="s">
        <v>604</v>
      </c>
      <c r="E292" s="72" t="s">
        <v>996</v>
      </c>
      <c r="F292" s="43" t="s">
        <v>342</v>
      </c>
      <c r="G292" s="43" t="s">
        <v>372</v>
      </c>
      <c r="H292" s="36" t="s">
        <v>37</v>
      </c>
      <c r="I292" s="37" t="s">
        <v>111</v>
      </c>
      <c r="J292" s="39"/>
      <c r="K292" s="62">
        <v>7803</v>
      </c>
      <c r="L292" s="81"/>
      <c r="M292" s="28">
        <f t="shared" si="20"/>
        <v>0</v>
      </c>
      <c r="N292" s="84"/>
      <c r="O292" s="51">
        <v>0.2</v>
      </c>
      <c r="P292" s="47">
        <f t="shared" si="21"/>
        <v>0</v>
      </c>
    </row>
    <row r="293" spans="2:16" ht="22.5">
      <c r="B293" s="89"/>
      <c r="C293" s="36">
        <v>21</v>
      </c>
      <c r="D293" s="37" t="s">
        <v>366</v>
      </c>
      <c r="E293" s="72" t="s">
        <v>997</v>
      </c>
      <c r="F293" s="43" t="s">
        <v>342</v>
      </c>
      <c r="G293" s="43" t="s">
        <v>367</v>
      </c>
      <c r="H293" s="36" t="s">
        <v>37</v>
      </c>
      <c r="I293" s="37" t="s">
        <v>50</v>
      </c>
      <c r="J293" s="39"/>
      <c r="K293" s="62">
        <v>8072</v>
      </c>
      <c r="L293" s="81"/>
      <c r="M293" s="28">
        <f t="shared" si="20"/>
        <v>0</v>
      </c>
      <c r="N293" s="84"/>
      <c r="O293" s="51">
        <v>0.2</v>
      </c>
      <c r="P293" s="47">
        <f t="shared" si="21"/>
        <v>0</v>
      </c>
    </row>
    <row r="294" spans="2:16" ht="22.5">
      <c r="B294" s="89"/>
      <c r="C294" s="36">
        <v>22</v>
      </c>
      <c r="D294" s="37" t="s">
        <v>523</v>
      </c>
      <c r="E294" s="72" t="s">
        <v>998</v>
      </c>
      <c r="F294" s="43" t="s">
        <v>342</v>
      </c>
      <c r="G294" s="43" t="s">
        <v>605</v>
      </c>
      <c r="H294" s="36" t="s">
        <v>37</v>
      </c>
      <c r="I294" s="37" t="s">
        <v>606</v>
      </c>
      <c r="J294" s="39"/>
      <c r="K294" s="62">
        <v>33227</v>
      </c>
      <c r="L294" s="81"/>
      <c r="M294" s="28">
        <f t="shared" si="20"/>
        <v>0</v>
      </c>
      <c r="N294" s="84"/>
      <c r="O294" s="51">
        <v>0.2</v>
      </c>
      <c r="P294" s="47">
        <f t="shared" si="21"/>
        <v>0</v>
      </c>
    </row>
    <row r="295" spans="2:16" ht="38.25">
      <c r="B295" s="89"/>
      <c r="C295" s="36">
        <v>23</v>
      </c>
      <c r="D295" s="37" t="s">
        <v>607</v>
      </c>
      <c r="E295" s="72" t="s">
        <v>999</v>
      </c>
      <c r="F295" s="43" t="s">
        <v>342</v>
      </c>
      <c r="G295" s="43" t="s">
        <v>508</v>
      </c>
      <c r="H295" s="36" t="s">
        <v>37</v>
      </c>
      <c r="I295" s="37" t="s">
        <v>608</v>
      </c>
      <c r="J295" s="39"/>
      <c r="K295" s="62">
        <v>1429</v>
      </c>
      <c r="L295" s="81"/>
      <c r="M295" s="28">
        <f t="shared" si="20"/>
        <v>0</v>
      </c>
      <c r="N295" s="84"/>
      <c r="O295" s="51">
        <v>0.2</v>
      </c>
      <c r="P295" s="47">
        <f t="shared" si="21"/>
        <v>0</v>
      </c>
    </row>
    <row r="296" spans="2:16" ht="25.5">
      <c r="B296" s="89"/>
      <c r="C296" s="36">
        <v>24</v>
      </c>
      <c r="D296" s="37" t="s">
        <v>609</v>
      </c>
      <c r="E296" s="72" t="s">
        <v>1000</v>
      </c>
      <c r="F296" s="43" t="s">
        <v>342</v>
      </c>
      <c r="G296" s="43" t="s">
        <v>378</v>
      </c>
      <c r="H296" s="36" t="s">
        <v>37</v>
      </c>
      <c r="I296" s="37" t="s">
        <v>608</v>
      </c>
      <c r="J296" s="39"/>
      <c r="K296" s="62">
        <v>571</v>
      </c>
      <c r="L296" s="81"/>
      <c r="M296" s="28">
        <f t="shared" si="20"/>
        <v>0</v>
      </c>
      <c r="N296" s="84"/>
      <c r="O296" s="51">
        <v>0.2</v>
      </c>
      <c r="P296" s="47">
        <f t="shared" si="21"/>
        <v>0</v>
      </c>
    </row>
    <row r="297" spans="2:16" ht="38.25">
      <c r="B297" s="89"/>
      <c r="C297" s="36">
        <v>25</v>
      </c>
      <c r="D297" s="37" t="s">
        <v>610</v>
      </c>
      <c r="E297" s="72" t="s">
        <v>1001</v>
      </c>
      <c r="F297" s="43" t="s">
        <v>342</v>
      </c>
      <c r="G297" s="43" t="s">
        <v>552</v>
      </c>
      <c r="H297" s="36" t="s">
        <v>37</v>
      </c>
      <c r="I297" s="37" t="s">
        <v>611</v>
      </c>
      <c r="J297" s="39"/>
      <c r="K297" s="62">
        <v>6600</v>
      </c>
      <c r="L297" s="81"/>
      <c r="M297" s="28">
        <f t="shared" si="20"/>
        <v>0</v>
      </c>
      <c r="N297" s="84"/>
      <c r="O297" s="51">
        <v>0.2</v>
      </c>
      <c r="P297" s="47">
        <f t="shared" si="21"/>
        <v>0</v>
      </c>
    </row>
    <row r="298" spans="2:16" ht="38.25">
      <c r="B298" s="89"/>
      <c r="C298" s="36">
        <v>26</v>
      </c>
      <c r="D298" s="37" t="s">
        <v>612</v>
      </c>
      <c r="E298" s="72" t="s">
        <v>1002</v>
      </c>
      <c r="F298" s="43" t="s">
        <v>342</v>
      </c>
      <c r="G298" s="43" t="s">
        <v>555</v>
      </c>
      <c r="H298" s="36" t="s">
        <v>37</v>
      </c>
      <c r="I298" s="37" t="s">
        <v>611</v>
      </c>
      <c r="J298" s="39"/>
      <c r="K298" s="62">
        <v>7600</v>
      </c>
      <c r="L298" s="81"/>
      <c r="M298" s="28">
        <f t="shared" si="20"/>
        <v>0</v>
      </c>
      <c r="N298" s="84"/>
      <c r="O298" s="51">
        <v>0.2</v>
      </c>
      <c r="P298" s="47">
        <f t="shared" si="21"/>
        <v>0</v>
      </c>
    </row>
    <row r="299" spans="2:16" ht="22.5">
      <c r="B299" s="89"/>
      <c r="C299" s="36">
        <v>27</v>
      </c>
      <c r="D299" s="37" t="s">
        <v>613</v>
      </c>
      <c r="E299" s="72" t="s">
        <v>1003</v>
      </c>
      <c r="F299" s="43" t="s">
        <v>342</v>
      </c>
      <c r="G299" s="43" t="s">
        <v>430</v>
      </c>
      <c r="H299" s="36" t="s">
        <v>37</v>
      </c>
      <c r="I299" s="37" t="s">
        <v>608</v>
      </c>
      <c r="J299" s="39"/>
      <c r="K299" s="62">
        <v>1500</v>
      </c>
      <c r="L299" s="81"/>
      <c r="M299" s="28">
        <f t="shared" si="20"/>
        <v>0</v>
      </c>
      <c r="N299" s="84"/>
      <c r="O299" s="51">
        <v>0.2</v>
      </c>
      <c r="P299" s="47">
        <f t="shared" si="21"/>
        <v>0</v>
      </c>
    </row>
    <row r="300" spans="2:16" ht="25.5">
      <c r="B300" s="89"/>
      <c r="C300" s="36">
        <v>28</v>
      </c>
      <c r="D300" s="37" t="s">
        <v>614</v>
      </c>
      <c r="E300" s="72" t="s">
        <v>1004</v>
      </c>
      <c r="F300" s="43" t="s">
        <v>342</v>
      </c>
      <c r="G300" s="43" t="s">
        <v>530</v>
      </c>
      <c r="H300" s="36" t="s">
        <v>37</v>
      </c>
      <c r="I300" s="37" t="s">
        <v>615</v>
      </c>
      <c r="J300" s="39"/>
      <c r="K300" s="62">
        <v>3438</v>
      </c>
      <c r="L300" s="81"/>
      <c r="M300" s="28">
        <f t="shared" si="20"/>
        <v>0</v>
      </c>
      <c r="N300" s="84"/>
      <c r="O300" s="51">
        <v>0.2</v>
      </c>
      <c r="P300" s="47">
        <f t="shared" si="21"/>
        <v>0</v>
      </c>
    </row>
    <row r="301" spans="2:16" ht="25.5">
      <c r="B301" s="89"/>
      <c r="C301" s="36">
        <v>29</v>
      </c>
      <c r="D301" s="37" t="s">
        <v>616</v>
      </c>
      <c r="E301" s="72" t="s">
        <v>1005</v>
      </c>
      <c r="F301" s="43" t="s">
        <v>342</v>
      </c>
      <c r="G301" s="43" t="s">
        <v>527</v>
      </c>
      <c r="H301" s="36" t="s">
        <v>37</v>
      </c>
      <c r="I301" s="37" t="s">
        <v>617</v>
      </c>
      <c r="J301" s="39"/>
      <c r="K301" s="62">
        <v>10913</v>
      </c>
      <c r="L301" s="81"/>
      <c r="M301" s="28">
        <f t="shared" si="20"/>
        <v>0</v>
      </c>
      <c r="N301" s="84"/>
      <c r="O301" s="51">
        <v>0.2</v>
      </c>
      <c r="P301" s="47">
        <f t="shared" si="21"/>
        <v>0</v>
      </c>
    </row>
    <row r="302" spans="2:16" ht="38.25">
      <c r="B302" s="89"/>
      <c r="C302" s="36">
        <v>30</v>
      </c>
      <c r="D302" s="37" t="s">
        <v>618</v>
      </c>
      <c r="E302" s="72" t="s">
        <v>1006</v>
      </c>
      <c r="F302" s="43" t="s">
        <v>56</v>
      </c>
      <c r="G302" s="43" t="s">
        <v>619</v>
      </c>
      <c r="H302" s="36" t="s">
        <v>37</v>
      </c>
      <c r="I302" s="37" t="s">
        <v>620</v>
      </c>
      <c r="J302" s="39"/>
      <c r="K302" s="62">
        <v>7600</v>
      </c>
      <c r="L302" s="82"/>
      <c r="M302" s="28">
        <f t="shared" si="20"/>
        <v>0</v>
      </c>
      <c r="N302" s="85"/>
      <c r="O302" s="51">
        <v>0.2</v>
      </c>
      <c r="P302" s="47">
        <f t="shared" si="21"/>
        <v>0</v>
      </c>
    </row>
    <row r="303" spans="2:16" ht="12.75">
      <c r="B303" s="89"/>
      <c r="C303" s="92" t="s">
        <v>621</v>
      </c>
      <c r="D303" s="92"/>
      <c r="E303" s="92"/>
      <c r="F303" s="92"/>
      <c r="G303" s="92"/>
      <c r="H303" s="92"/>
      <c r="I303" s="92"/>
      <c r="J303" s="93"/>
      <c r="K303" s="28"/>
      <c r="L303" s="47">
        <v>2958216</v>
      </c>
      <c r="M303" s="28">
        <f>SUM(M273:M302)</f>
        <v>0</v>
      </c>
      <c r="N303" s="55"/>
      <c r="O303" s="51"/>
      <c r="P303" s="47">
        <f>SUM(P273:P302)</f>
        <v>0</v>
      </c>
    </row>
    <row r="304" spans="2:16" ht="12.75">
      <c r="B304" s="89" t="s">
        <v>622</v>
      </c>
      <c r="C304" s="90" t="s">
        <v>623</v>
      </c>
      <c r="D304" s="90"/>
      <c r="E304" s="90"/>
      <c r="F304" s="90"/>
      <c r="G304" s="90"/>
      <c r="H304" s="90"/>
      <c r="I304" s="90"/>
      <c r="J304" s="91"/>
      <c r="K304" s="28"/>
      <c r="L304" s="47"/>
      <c r="M304" s="28"/>
      <c r="N304" s="55"/>
      <c r="O304" s="51"/>
      <c r="P304" s="47"/>
    </row>
    <row r="305" spans="2:16" ht="51">
      <c r="B305" s="89"/>
      <c r="C305" s="30" t="s">
        <v>31</v>
      </c>
      <c r="D305" s="31" t="s">
        <v>32</v>
      </c>
      <c r="E305" s="31" t="s">
        <v>45</v>
      </c>
      <c r="F305" s="32" t="s">
        <v>44</v>
      </c>
      <c r="G305" s="33" t="s">
        <v>33</v>
      </c>
      <c r="H305" s="31" t="s">
        <v>1</v>
      </c>
      <c r="I305" s="31" t="s">
        <v>34</v>
      </c>
      <c r="J305" s="34" t="s">
        <v>26</v>
      </c>
      <c r="K305" s="35" t="s">
        <v>27</v>
      </c>
      <c r="L305" s="48" t="s">
        <v>38</v>
      </c>
      <c r="M305" s="35" t="s">
        <v>35</v>
      </c>
      <c r="N305" s="56" t="s">
        <v>39</v>
      </c>
      <c r="O305" s="52" t="s">
        <v>42</v>
      </c>
      <c r="P305" s="48" t="s">
        <v>36</v>
      </c>
    </row>
    <row r="306" spans="2:16" ht="12.75">
      <c r="B306" s="89"/>
      <c r="C306" s="36">
        <v>1</v>
      </c>
      <c r="D306" s="37" t="s">
        <v>624</v>
      </c>
      <c r="E306" s="72" t="s">
        <v>1007</v>
      </c>
      <c r="F306" s="43" t="s">
        <v>342</v>
      </c>
      <c r="G306" s="43" t="s">
        <v>625</v>
      </c>
      <c r="H306" s="36" t="s">
        <v>37</v>
      </c>
      <c r="I306" s="37" t="s">
        <v>626</v>
      </c>
      <c r="J306" s="39"/>
      <c r="K306" s="62">
        <v>1300</v>
      </c>
      <c r="L306" s="77">
        <v>60756</v>
      </c>
      <c r="M306" s="28">
        <f>J306*K306</f>
        <v>0</v>
      </c>
      <c r="N306" s="83">
        <v>1</v>
      </c>
      <c r="O306" s="51">
        <v>0.2</v>
      </c>
      <c r="P306" s="47">
        <f>M306*O306</f>
        <v>0</v>
      </c>
    </row>
    <row r="307" spans="2:16" ht="33.75">
      <c r="B307" s="89"/>
      <c r="C307" s="36">
        <v>2</v>
      </c>
      <c r="D307" s="37" t="s">
        <v>627</v>
      </c>
      <c r="E307" s="72" t="s">
        <v>1008</v>
      </c>
      <c r="F307" s="43" t="s">
        <v>342</v>
      </c>
      <c r="G307" s="43" t="s">
        <v>398</v>
      </c>
      <c r="H307" s="36" t="s">
        <v>37</v>
      </c>
      <c r="I307" s="37" t="s">
        <v>396</v>
      </c>
      <c r="J307" s="39"/>
      <c r="K307" s="62">
        <v>8514</v>
      </c>
      <c r="L307" s="79"/>
      <c r="M307" s="28">
        <f>J307*K307</f>
        <v>0</v>
      </c>
      <c r="N307" s="85"/>
      <c r="O307" s="51">
        <v>0.2</v>
      </c>
      <c r="P307" s="47">
        <f>M307*O307</f>
        <v>0</v>
      </c>
    </row>
    <row r="308" spans="2:16" ht="12.75">
      <c r="B308" s="89"/>
      <c r="C308" s="92" t="s">
        <v>628</v>
      </c>
      <c r="D308" s="92"/>
      <c r="E308" s="92"/>
      <c r="F308" s="92"/>
      <c r="G308" s="92"/>
      <c r="H308" s="92"/>
      <c r="I308" s="92"/>
      <c r="J308" s="93"/>
      <c r="K308" s="28"/>
      <c r="L308" s="47">
        <v>60756</v>
      </c>
      <c r="M308" s="28">
        <f>SUM(M306:M307)</f>
        <v>0</v>
      </c>
      <c r="N308" s="55"/>
      <c r="O308" s="51"/>
      <c r="P308" s="47">
        <f>SUM(P306:P307)</f>
        <v>0</v>
      </c>
    </row>
    <row r="309" spans="2:16" ht="12.75">
      <c r="B309" s="89" t="s">
        <v>629</v>
      </c>
      <c r="C309" s="90" t="s">
        <v>630</v>
      </c>
      <c r="D309" s="90"/>
      <c r="E309" s="90"/>
      <c r="F309" s="90"/>
      <c r="G309" s="90"/>
      <c r="H309" s="90"/>
      <c r="I309" s="90"/>
      <c r="J309" s="91"/>
      <c r="K309" s="28"/>
      <c r="L309" s="47"/>
      <c r="M309" s="28"/>
      <c r="N309" s="55"/>
      <c r="O309" s="51"/>
      <c r="P309" s="47"/>
    </row>
    <row r="310" spans="2:16" ht="51">
      <c r="B310" s="89"/>
      <c r="C310" s="30" t="s">
        <v>31</v>
      </c>
      <c r="D310" s="31" t="s">
        <v>32</v>
      </c>
      <c r="E310" s="31" t="s">
        <v>45</v>
      </c>
      <c r="F310" s="32" t="s">
        <v>44</v>
      </c>
      <c r="G310" s="33" t="s">
        <v>33</v>
      </c>
      <c r="H310" s="31" t="s">
        <v>1</v>
      </c>
      <c r="I310" s="31" t="s">
        <v>34</v>
      </c>
      <c r="J310" s="34" t="s">
        <v>26</v>
      </c>
      <c r="K310" s="35" t="s">
        <v>27</v>
      </c>
      <c r="L310" s="48" t="s">
        <v>38</v>
      </c>
      <c r="M310" s="35" t="s">
        <v>35</v>
      </c>
      <c r="N310" s="56" t="s">
        <v>39</v>
      </c>
      <c r="O310" s="52" t="s">
        <v>42</v>
      </c>
      <c r="P310" s="48" t="s">
        <v>36</v>
      </c>
    </row>
    <row r="311" spans="2:16" ht="25.5">
      <c r="B311" s="89"/>
      <c r="C311" s="36">
        <v>1</v>
      </c>
      <c r="D311" s="37" t="s">
        <v>631</v>
      </c>
      <c r="E311" s="72" t="s">
        <v>1009</v>
      </c>
      <c r="F311" s="43" t="s">
        <v>632</v>
      </c>
      <c r="G311" s="43" t="s">
        <v>633</v>
      </c>
      <c r="H311" s="36" t="s">
        <v>37</v>
      </c>
      <c r="I311" s="37" t="s">
        <v>634</v>
      </c>
      <c r="J311" s="39"/>
      <c r="K311" s="61">
        <v>11450</v>
      </c>
      <c r="L311" s="74">
        <v>3559722</v>
      </c>
      <c r="M311" s="28">
        <f>J311*K311</f>
        <v>0</v>
      </c>
      <c r="N311" s="83">
        <v>1</v>
      </c>
      <c r="O311" s="51">
        <v>0.2</v>
      </c>
      <c r="P311" s="47">
        <f>M311*O311</f>
        <v>0</v>
      </c>
    </row>
    <row r="312" spans="2:16" ht="25.5">
      <c r="B312" s="89"/>
      <c r="C312" s="36">
        <v>2</v>
      </c>
      <c r="D312" s="37" t="s">
        <v>635</v>
      </c>
      <c r="E312" s="72" t="s">
        <v>1010</v>
      </c>
      <c r="F312" s="43" t="s">
        <v>632</v>
      </c>
      <c r="G312" s="43" t="s">
        <v>636</v>
      </c>
      <c r="H312" s="36" t="s">
        <v>37</v>
      </c>
      <c r="I312" s="37" t="s">
        <v>634</v>
      </c>
      <c r="J312" s="39"/>
      <c r="K312" s="61">
        <v>15810</v>
      </c>
      <c r="L312" s="75"/>
      <c r="M312" s="28">
        <f aca="true" t="shared" si="22" ref="M312:M325">J312*K312</f>
        <v>0</v>
      </c>
      <c r="N312" s="84"/>
      <c r="O312" s="51">
        <v>0.2</v>
      </c>
      <c r="P312" s="47">
        <f aca="true" t="shared" si="23" ref="P312:P326">M312*O312</f>
        <v>0</v>
      </c>
    </row>
    <row r="313" spans="2:16" ht="12.75">
      <c r="B313" s="89"/>
      <c r="C313" s="36">
        <v>3</v>
      </c>
      <c r="D313" s="37" t="s">
        <v>637</v>
      </c>
      <c r="E313" s="72" t="s">
        <v>1011</v>
      </c>
      <c r="F313" s="43" t="s">
        <v>632</v>
      </c>
      <c r="G313" s="43" t="s">
        <v>638</v>
      </c>
      <c r="H313" s="36" t="s">
        <v>37</v>
      </c>
      <c r="I313" s="37" t="s">
        <v>48</v>
      </c>
      <c r="J313" s="39"/>
      <c r="K313" s="61">
        <v>16835</v>
      </c>
      <c r="L313" s="75"/>
      <c r="M313" s="28">
        <f t="shared" si="22"/>
        <v>0</v>
      </c>
      <c r="N313" s="84"/>
      <c r="O313" s="51">
        <v>0.2</v>
      </c>
      <c r="P313" s="47">
        <f t="shared" si="23"/>
        <v>0</v>
      </c>
    </row>
    <row r="314" spans="2:16" ht="25.5">
      <c r="B314" s="89"/>
      <c r="C314" s="36">
        <v>4</v>
      </c>
      <c r="D314" s="37" t="s">
        <v>639</v>
      </c>
      <c r="E314" s="72" t="s">
        <v>1012</v>
      </c>
      <c r="F314" s="43" t="s">
        <v>632</v>
      </c>
      <c r="G314" s="43" t="s">
        <v>640</v>
      </c>
      <c r="H314" s="36" t="s">
        <v>37</v>
      </c>
      <c r="I314" s="37" t="s">
        <v>634</v>
      </c>
      <c r="J314" s="39"/>
      <c r="K314" s="61">
        <v>19900</v>
      </c>
      <c r="L314" s="75"/>
      <c r="M314" s="28">
        <f t="shared" si="22"/>
        <v>0</v>
      </c>
      <c r="N314" s="84"/>
      <c r="O314" s="51">
        <v>0.2</v>
      </c>
      <c r="P314" s="47">
        <f t="shared" si="23"/>
        <v>0</v>
      </c>
    </row>
    <row r="315" spans="2:16" ht="12.75">
      <c r="B315" s="89"/>
      <c r="C315" s="36">
        <v>5</v>
      </c>
      <c r="D315" s="37" t="s">
        <v>641</v>
      </c>
      <c r="E315" s="72" t="s">
        <v>1013</v>
      </c>
      <c r="F315" s="43" t="s">
        <v>632</v>
      </c>
      <c r="G315" s="43" t="s">
        <v>642</v>
      </c>
      <c r="H315" s="36" t="s">
        <v>37</v>
      </c>
      <c r="I315" s="37" t="s">
        <v>48</v>
      </c>
      <c r="J315" s="39"/>
      <c r="K315" s="61">
        <v>16835</v>
      </c>
      <c r="L315" s="75"/>
      <c r="M315" s="28">
        <f t="shared" si="22"/>
        <v>0</v>
      </c>
      <c r="N315" s="84"/>
      <c r="O315" s="51">
        <v>0.2</v>
      </c>
      <c r="P315" s="47">
        <f t="shared" si="23"/>
        <v>0</v>
      </c>
    </row>
    <row r="316" spans="2:16" ht="12.75">
      <c r="B316" s="89"/>
      <c r="C316" s="36">
        <v>6</v>
      </c>
      <c r="D316" s="37" t="s">
        <v>643</v>
      </c>
      <c r="E316" s="72" t="s">
        <v>1014</v>
      </c>
      <c r="F316" s="43" t="s">
        <v>632</v>
      </c>
      <c r="G316" s="43" t="s">
        <v>644</v>
      </c>
      <c r="H316" s="36" t="s">
        <v>37</v>
      </c>
      <c r="I316" s="37" t="s">
        <v>48</v>
      </c>
      <c r="J316" s="39"/>
      <c r="K316" s="61">
        <v>11800</v>
      </c>
      <c r="L316" s="75"/>
      <c r="M316" s="28">
        <f t="shared" si="22"/>
        <v>0</v>
      </c>
      <c r="N316" s="84"/>
      <c r="O316" s="51">
        <v>0.2</v>
      </c>
      <c r="P316" s="47">
        <f t="shared" si="23"/>
        <v>0</v>
      </c>
    </row>
    <row r="317" spans="2:16" ht="25.5">
      <c r="B317" s="89"/>
      <c r="C317" s="36">
        <v>7</v>
      </c>
      <c r="D317" s="37" t="s">
        <v>645</v>
      </c>
      <c r="E317" s="72" t="s">
        <v>1015</v>
      </c>
      <c r="F317" s="43" t="s">
        <v>632</v>
      </c>
      <c r="G317" s="43" t="s">
        <v>646</v>
      </c>
      <c r="H317" s="36" t="s">
        <v>37</v>
      </c>
      <c r="I317" s="37" t="s">
        <v>634</v>
      </c>
      <c r="J317" s="39"/>
      <c r="K317" s="61">
        <v>19900</v>
      </c>
      <c r="L317" s="75"/>
      <c r="M317" s="28">
        <f t="shared" si="22"/>
        <v>0</v>
      </c>
      <c r="N317" s="84"/>
      <c r="O317" s="51">
        <v>0.2</v>
      </c>
      <c r="P317" s="47">
        <f t="shared" si="23"/>
        <v>0</v>
      </c>
    </row>
    <row r="318" spans="2:16" ht="38.25">
      <c r="B318" s="89"/>
      <c r="C318" s="36">
        <v>8</v>
      </c>
      <c r="D318" s="37" t="s">
        <v>647</v>
      </c>
      <c r="E318" s="72" t="s">
        <v>1016</v>
      </c>
      <c r="F318" s="43" t="s">
        <v>632</v>
      </c>
      <c r="G318" s="43" t="s">
        <v>648</v>
      </c>
      <c r="H318" s="36" t="s">
        <v>37</v>
      </c>
      <c r="I318" s="37" t="s">
        <v>114</v>
      </c>
      <c r="J318" s="39"/>
      <c r="K318" s="61">
        <v>22145</v>
      </c>
      <c r="L318" s="75"/>
      <c r="M318" s="28">
        <f t="shared" si="22"/>
        <v>0</v>
      </c>
      <c r="N318" s="84"/>
      <c r="O318" s="51">
        <v>0.2</v>
      </c>
      <c r="P318" s="47">
        <f t="shared" si="23"/>
        <v>0</v>
      </c>
    </row>
    <row r="319" spans="2:16" ht="51">
      <c r="B319" s="89"/>
      <c r="C319" s="36">
        <v>9</v>
      </c>
      <c r="D319" s="37" t="s">
        <v>649</v>
      </c>
      <c r="E319" s="72" t="s">
        <v>1017</v>
      </c>
      <c r="F319" s="43" t="s">
        <v>632</v>
      </c>
      <c r="G319" s="43" t="s">
        <v>650</v>
      </c>
      <c r="H319" s="36" t="s">
        <v>37</v>
      </c>
      <c r="I319" s="37" t="s">
        <v>114</v>
      </c>
      <c r="J319" s="39"/>
      <c r="K319" s="61">
        <v>22145</v>
      </c>
      <c r="L319" s="75"/>
      <c r="M319" s="28">
        <f t="shared" si="22"/>
        <v>0</v>
      </c>
      <c r="N319" s="84"/>
      <c r="O319" s="51">
        <v>0.2</v>
      </c>
      <c r="P319" s="47">
        <f t="shared" si="23"/>
        <v>0</v>
      </c>
    </row>
    <row r="320" spans="2:16" ht="51">
      <c r="B320" s="89"/>
      <c r="C320" s="36">
        <v>10</v>
      </c>
      <c r="D320" s="37" t="s">
        <v>651</v>
      </c>
      <c r="E320" s="72" t="s">
        <v>1018</v>
      </c>
      <c r="F320" s="43" t="s">
        <v>632</v>
      </c>
      <c r="G320" s="43" t="s">
        <v>652</v>
      </c>
      <c r="H320" s="36" t="s">
        <v>37</v>
      </c>
      <c r="I320" s="37" t="s">
        <v>653</v>
      </c>
      <c r="J320" s="39"/>
      <c r="K320" s="61">
        <v>33498</v>
      </c>
      <c r="L320" s="75"/>
      <c r="M320" s="28">
        <f t="shared" si="22"/>
        <v>0</v>
      </c>
      <c r="N320" s="84"/>
      <c r="O320" s="51">
        <v>0.2</v>
      </c>
      <c r="P320" s="47">
        <f t="shared" si="23"/>
        <v>0</v>
      </c>
    </row>
    <row r="321" spans="2:16" ht="51">
      <c r="B321" s="89"/>
      <c r="C321" s="36">
        <v>11</v>
      </c>
      <c r="D321" s="37" t="s">
        <v>654</v>
      </c>
      <c r="E321" s="72" t="s">
        <v>1019</v>
      </c>
      <c r="F321" s="43" t="s">
        <v>632</v>
      </c>
      <c r="G321" s="43" t="s">
        <v>655</v>
      </c>
      <c r="H321" s="36" t="s">
        <v>37</v>
      </c>
      <c r="I321" s="37" t="s">
        <v>656</v>
      </c>
      <c r="J321" s="39"/>
      <c r="K321" s="61">
        <v>3800</v>
      </c>
      <c r="L321" s="75"/>
      <c r="M321" s="28">
        <f t="shared" si="22"/>
        <v>0</v>
      </c>
      <c r="N321" s="84"/>
      <c r="O321" s="51">
        <v>0.2</v>
      </c>
      <c r="P321" s="47">
        <f t="shared" si="23"/>
        <v>0</v>
      </c>
    </row>
    <row r="322" spans="2:16" ht="25.5">
      <c r="B322" s="89"/>
      <c r="C322" s="36">
        <v>12</v>
      </c>
      <c r="D322" s="37" t="s">
        <v>657</v>
      </c>
      <c r="E322" s="72" t="s">
        <v>1020</v>
      </c>
      <c r="F322" s="43" t="s">
        <v>632</v>
      </c>
      <c r="G322" s="43" t="s">
        <v>658</v>
      </c>
      <c r="H322" s="36" t="s">
        <v>37</v>
      </c>
      <c r="I322" s="37" t="s">
        <v>48</v>
      </c>
      <c r="J322" s="39"/>
      <c r="K322" s="61">
        <v>8355</v>
      </c>
      <c r="L322" s="75"/>
      <c r="M322" s="28">
        <f t="shared" si="22"/>
        <v>0</v>
      </c>
      <c r="N322" s="84"/>
      <c r="O322" s="51">
        <v>0.2</v>
      </c>
      <c r="P322" s="47">
        <f t="shared" si="23"/>
        <v>0</v>
      </c>
    </row>
    <row r="323" spans="2:16" ht="22.5">
      <c r="B323" s="89"/>
      <c r="C323" s="36">
        <v>13</v>
      </c>
      <c r="D323" s="37" t="s">
        <v>659</v>
      </c>
      <c r="E323" s="72" t="s">
        <v>1021</v>
      </c>
      <c r="F323" s="43" t="s">
        <v>632</v>
      </c>
      <c r="G323" s="43" t="s">
        <v>660</v>
      </c>
      <c r="H323" s="36" t="s">
        <v>37</v>
      </c>
      <c r="I323" s="37" t="s">
        <v>48</v>
      </c>
      <c r="J323" s="39"/>
      <c r="K323" s="61">
        <v>119960</v>
      </c>
      <c r="L323" s="75"/>
      <c r="M323" s="28">
        <f t="shared" si="22"/>
        <v>0</v>
      </c>
      <c r="N323" s="84"/>
      <c r="O323" s="51">
        <v>0.2</v>
      </c>
      <c r="P323" s="47">
        <f t="shared" si="23"/>
        <v>0</v>
      </c>
    </row>
    <row r="324" spans="2:16" ht="22.5">
      <c r="B324" s="89"/>
      <c r="C324" s="36">
        <v>14</v>
      </c>
      <c r="D324" s="37" t="s">
        <v>661</v>
      </c>
      <c r="E324" s="72" t="s">
        <v>1022</v>
      </c>
      <c r="F324" s="43" t="s">
        <v>632</v>
      </c>
      <c r="G324" s="43" t="s">
        <v>662</v>
      </c>
      <c r="H324" s="36" t="s">
        <v>37</v>
      </c>
      <c r="I324" s="37" t="s">
        <v>48</v>
      </c>
      <c r="J324" s="39"/>
      <c r="K324" s="61">
        <v>119960</v>
      </c>
      <c r="L324" s="75"/>
      <c r="M324" s="28">
        <f t="shared" si="22"/>
        <v>0</v>
      </c>
      <c r="N324" s="84"/>
      <c r="O324" s="51">
        <v>0.2</v>
      </c>
      <c r="P324" s="47">
        <f t="shared" si="23"/>
        <v>0</v>
      </c>
    </row>
    <row r="325" spans="2:16" ht="25.5">
      <c r="B325" s="89"/>
      <c r="C325" s="36">
        <v>15</v>
      </c>
      <c r="D325" s="37" t="s">
        <v>663</v>
      </c>
      <c r="E325" s="72" t="s">
        <v>1023</v>
      </c>
      <c r="F325" s="43" t="s">
        <v>632</v>
      </c>
      <c r="G325" s="43" t="s">
        <v>664</v>
      </c>
      <c r="H325" s="36" t="s">
        <v>37</v>
      </c>
      <c r="I325" s="37">
        <v>1</v>
      </c>
      <c r="J325" s="39"/>
      <c r="K325" s="61">
        <v>3990</v>
      </c>
      <c r="L325" s="75"/>
      <c r="M325" s="28">
        <f t="shared" si="22"/>
        <v>0</v>
      </c>
      <c r="N325" s="84"/>
      <c r="O325" s="51">
        <v>0.2</v>
      </c>
      <c r="P325" s="47">
        <f t="shared" si="23"/>
        <v>0</v>
      </c>
    </row>
    <row r="326" spans="2:16" ht="25.5">
      <c r="B326" s="89"/>
      <c r="C326" s="36">
        <v>16</v>
      </c>
      <c r="D326" s="37" t="s">
        <v>665</v>
      </c>
      <c r="E326" s="72" t="s">
        <v>1024</v>
      </c>
      <c r="F326" s="43" t="s">
        <v>632</v>
      </c>
      <c r="G326" s="43" t="s">
        <v>666</v>
      </c>
      <c r="H326" s="36" t="s">
        <v>37</v>
      </c>
      <c r="I326" s="37" t="s">
        <v>667</v>
      </c>
      <c r="J326" s="39"/>
      <c r="K326" s="61">
        <v>136290</v>
      </c>
      <c r="L326" s="76"/>
      <c r="M326" s="28">
        <f>J326*K326</f>
        <v>0</v>
      </c>
      <c r="N326" s="85"/>
      <c r="O326" s="51">
        <v>0.2</v>
      </c>
      <c r="P326" s="47">
        <f t="shared" si="23"/>
        <v>0</v>
      </c>
    </row>
    <row r="327" spans="2:16" ht="12.75">
      <c r="B327" s="89"/>
      <c r="C327" s="92" t="s">
        <v>668</v>
      </c>
      <c r="D327" s="92"/>
      <c r="E327" s="92"/>
      <c r="F327" s="92"/>
      <c r="G327" s="92"/>
      <c r="H327" s="92"/>
      <c r="I327" s="92"/>
      <c r="J327" s="93"/>
      <c r="K327" s="28"/>
      <c r="L327" s="47">
        <v>3559722</v>
      </c>
      <c r="M327" s="28">
        <f>SUM(M311:M326)</f>
        <v>0</v>
      </c>
      <c r="N327" s="55"/>
      <c r="O327" s="51"/>
      <c r="P327" s="47">
        <f>SUM(P311:P326)</f>
        <v>0</v>
      </c>
    </row>
    <row r="328" spans="2:16" ht="12.75">
      <c r="B328" s="89" t="s">
        <v>669</v>
      </c>
      <c r="C328" s="90" t="s">
        <v>670</v>
      </c>
      <c r="D328" s="90"/>
      <c r="E328" s="90"/>
      <c r="F328" s="90"/>
      <c r="G328" s="90"/>
      <c r="H328" s="90"/>
      <c r="I328" s="90"/>
      <c r="J328" s="91"/>
      <c r="K328" s="28"/>
      <c r="L328" s="47"/>
      <c r="M328" s="28"/>
      <c r="N328" s="55"/>
      <c r="O328" s="51"/>
      <c r="P328" s="47"/>
    </row>
    <row r="329" spans="2:16" ht="51">
      <c r="B329" s="89"/>
      <c r="C329" s="30" t="s">
        <v>31</v>
      </c>
      <c r="D329" s="31" t="s">
        <v>32</v>
      </c>
      <c r="E329" s="31" t="s">
        <v>45</v>
      </c>
      <c r="F329" s="32" t="s">
        <v>44</v>
      </c>
      <c r="G329" s="33" t="s">
        <v>33</v>
      </c>
      <c r="H329" s="31" t="s">
        <v>1</v>
      </c>
      <c r="I329" s="31" t="s">
        <v>34</v>
      </c>
      <c r="J329" s="34" t="s">
        <v>26</v>
      </c>
      <c r="K329" s="35" t="s">
        <v>27</v>
      </c>
      <c r="L329" s="48" t="s">
        <v>38</v>
      </c>
      <c r="M329" s="35" t="s">
        <v>35</v>
      </c>
      <c r="N329" s="56" t="s">
        <v>39</v>
      </c>
      <c r="O329" s="52" t="s">
        <v>42</v>
      </c>
      <c r="P329" s="48" t="s">
        <v>36</v>
      </c>
    </row>
    <row r="330" spans="2:16" ht="114.75">
      <c r="B330" s="89"/>
      <c r="C330" s="36">
        <v>1</v>
      </c>
      <c r="D330" s="37" t="s">
        <v>671</v>
      </c>
      <c r="E330" s="72" t="s">
        <v>1025</v>
      </c>
      <c r="F330" s="43" t="s">
        <v>342</v>
      </c>
      <c r="G330" s="43" t="s">
        <v>555</v>
      </c>
      <c r="H330" s="36" t="s">
        <v>672</v>
      </c>
      <c r="I330" s="37" t="s">
        <v>673</v>
      </c>
      <c r="J330" s="39"/>
      <c r="K330" s="64">
        <v>1520</v>
      </c>
      <c r="L330" s="80"/>
      <c r="M330" s="28">
        <f>J330*K330</f>
        <v>0</v>
      </c>
      <c r="N330" s="83">
        <v>1</v>
      </c>
      <c r="O330" s="51">
        <v>0.2</v>
      </c>
      <c r="P330" s="47">
        <f>M330*O330</f>
        <v>0</v>
      </c>
    </row>
    <row r="331" spans="2:16" ht="127.5">
      <c r="B331" s="89"/>
      <c r="C331" s="36">
        <v>2</v>
      </c>
      <c r="D331" s="37" t="s">
        <v>674</v>
      </c>
      <c r="E331" s="72" t="s">
        <v>1026</v>
      </c>
      <c r="F331" s="43" t="s">
        <v>342</v>
      </c>
      <c r="G331" s="43" t="s">
        <v>555</v>
      </c>
      <c r="H331" s="36" t="s">
        <v>672</v>
      </c>
      <c r="I331" s="37" t="s">
        <v>673</v>
      </c>
      <c r="J331" s="39"/>
      <c r="K331" s="62">
        <v>1520</v>
      </c>
      <c r="L331" s="81"/>
      <c r="M331" s="28">
        <f aca="true" t="shared" si="24" ref="M331:M349">J331*K331</f>
        <v>0</v>
      </c>
      <c r="N331" s="84"/>
      <c r="O331" s="51">
        <v>0.2</v>
      </c>
      <c r="P331" s="47">
        <f aca="true" t="shared" si="25" ref="P331:P349">M331*O331</f>
        <v>0</v>
      </c>
    </row>
    <row r="332" spans="2:16" ht="76.5">
      <c r="B332" s="89"/>
      <c r="C332" s="36">
        <v>3</v>
      </c>
      <c r="D332" s="37" t="s">
        <v>675</v>
      </c>
      <c r="E332" s="72" t="s">
        <v>1027</v>
      </c>
      <c r="F332" s="43" t="s">
        <v>342</v>
      </c>
      <c r="G332" s="43" t="s">
        <v>552</v>
      </c>
      <c r="H332" s="36" t="s">
        <v>672</v>
      </c>
      <c r="I332" s="37" t="s">
        <v>676</v>
      </c>
      <c r="J332" s="39"/>
      <c r="K332" s="62">
        <v>1320</v>
      </c>
      <c r="L332" s="81"/>
      <c r="M332" s="28">
        <f t="shared" si="24"/>
        <v>0</v>
      </c>
      <c r="N332" s="84"/>
      <c r="O332" s="51">
        <v>0.2</v>
      </c>
      <c r="P332" s="47">
        <f t="shared" si="25"/>
        <v>0</v>
      </c>
    </row>
    <row r="333" spans="2:16" ht="51">
      <c r="B333" s="89"/>
      <c r="C333" s="36">
        <v>4</v>
      </c>
      <c r="D333" s="37" t="s">
        <v>677</v>
      </c>
      <c r="E333" s="72" t="s">
        <v>1028</v>
      </c>
      <c r="F333" s="43" t="s">
        <v>342</v>
      </c>
      <c r="G333" s="43" t="s">
        <v>375</v>
      </c>
      <c r="H333" s="36" t="s">
        <v>37</v>
      </c>
      <c r="I333" s="37" t="s">
        <v>678</v>
      </c>
      <c r="J333" s="39"/>
      <c r="K333" s="62">
        <v>490</v>
      </c>
      <c r="L333" s="81"/>
      <c r="M333" s="28">
        <f t="shared" si="24"/>
        <v>0</v>
      </c>
      <c r="N333" s="84"/>
      <c r="O333" s="51">
        <v>0.2</v>
      </c>
      <c r="P333" s="47">
        <f t="shared" si="25"/>
        <v>0</v>
      </c>
    </row>
    <row r="334" spans="2:16" ht="38.25">
      <c r="B334" s="89"/>
      <c r="C334" s="36">
        <v>5</v>
      </c>
      <c r="D334" s="37" t="s">
        <v>679</v>
      </c>
      <c r="E334" s="72" t="s">
        <v>1029</v>
      </c>
      <c r="F334" s="43" t="s">
        <v>342</v>
      </c>
      <c r="G334" s="43" t="s">
        <v>680</v>
      </c>
      <c r="H334" s="36" t="s">
        <v>37</v>
      </c>
      <c r="I334" s="37" t="s">
        <v>681</v>
      </c>
      <c r="J334" s="39"/>
      <c r="K334" s="62">
        <v>3790</v>
      </c>
      <c r="L334" s="81"/>
      <c r="M334" s="28">
        <f t="shared" si="24"/>
        <v>0</v>
      </c>
      <c r="N334" s="84"/>
      <c r="O334" s="51">
        <v>0.2</v>
      </c>
      <c r="P334" s="47">
        <f t="shared" si="25"/>
        <v>0</v>
      </c>
    </row>
    <row r="335" spans="2:16" ht="51">
      <c r="B335" s="89"/>
      <c r="C335" s="36">
        <v>6</v>
      </c>
      <c r="D335" s="37" t="s">
        <v>682</v>
      </c>
      <c r="E335" s="72" t="s">
        <v>1030</v>
      </c>
      <c r="F335" s="43" t="s">
        <v>342</v>
      </c>
      <c r="G335" s="43" t="s">
        <v>357</v>
      </c>
      <c r="H335" s="36" t="s">
        <v>37</v>
      </c>
      <c r="I335" s="37" t="s">
        <v>678</v>
      </c>
      <c r="J335" s="39"/>
      <c r="K335" s="62">
        <v>2360</v>
      </c>
      <c r="L335" s="81"/>
      <c r="M335" s="28">
        <f t="shared" si="24"/>
        <v>0</v>
      </c>
      <c r="N335" s="84"/>
      <c r="O335" s="51">
        <v>0.2</v>
      </c>
      <c r="P335" s="47">
        <f t="shared" si="25"/>
        <v>0</v>
      </c>
    </row>
    <row r="336" spans="2:16" ht="51">
      <c r="B336" s="89"/>
      <c r="C336" s="36">
        <v>7</v>
      </c>
      <c r="D336" s="37" t="s">
        <v>683</v>
      </c>
      <c r="E336" s="72" t="s">
        <v>1031</v>
      </c>
      <c r="F336" s="43" t="s">
        <v>342</v>
      </c>
      <c r="G336" s="43" t="s">
        <v>350</v>
      </c>
      <c r="H336" s="36" t="s">
        <v>37</v>
      </c>
      <c r="I336" s="37" t="s">
        <v>678</v>
      </c>
      <c r="J336" s="39"/>
      <c r="K336" s="62">
        <v>2360</v>
      </c>
      <c r="L336" s="81"/>
      <c r="M336" s="28">
        <f t="shared" si="24"/>
        <v>0</v>
      </c>
      <c r="N336" s="84"/>
      <c r="O336" s="51">
        <v>0.2</v>
      </c>
      <c r="P336" s="47">
        <f t="shared" si="25"/>
        <v>0</v>
      </c>
    </row>
    <row r="337" spans="2:16" ht="33.75">
      <c r="B337" s="89"/>
      <c r="C337" s="36">
        <v>8</v>
      </c>
      <c r="D337" s="37" t="s">
        <v>684</v>
      </c>
      <c r="E337" s="72" t="s">
        <v>1032</v>
      </c>
      <c r="F337" s="43" t="s">
        <v>342</v>
      </c>
      <c r="G337" s="43" t="s">
        <v>348</v>
      </c>
      <c r="H337" s="36" t="s">
        <v>37</v>
      </c>
      <c r="I337" s="37" t="s">
        <v>678</v>
      </c>
      <c r="J337" s="39"/>
      <c r="K337" s="62">
        <v>2240</v>
      </c>
      <c r="L337" s="81"/>
      <c r="M337" s="28">
        <f t="shared" si="24"/>
        <v>0</v>
      </c>
      <c r="N337" s="84"/>
      <c r="O337" s="51">
        <v>0.2</v>
      </c>
      <c r="P337" s="47">
        <f t="shared" si="25"/>
        <v>0</v>
      </c>
    </row>
    <row r="338" spans="2:16" ht="63.75">
      <c r="B338" s="89"/>
      <c r="C338" s="36">
        <v>9</v>
      </c>
      <c r="D338" s="37" t="s">
        <v>685</v>
      </c>
      <c r="E338" s="72" t="s">
        <v>1033</v>
      </c>
      <c r="F338" s="43" t="s">
        <v>342</v>
      </c>
      <c r="G338" s="43" t="s">
        <v>372</v>
      </c>
      <c r="H338" s="36" t="s">
        <v>37</v>
      </c>
      <c r="I338" s="37" t="s">
        <v>678</v>
      </c>
      <c r="J338" s="39"/>
      <c r="K338" s="62">
        <v>7803</v>
      </c>
      <c r="L338" s="81"/>
      <c r="M338" s="28">
        <f t="shared" si="24"/>
        <v>0</v>
      </c>
      <c r="N338" s="84"/>
      <c r="O338" s="51">
        <v>0.2</v>
      </c>
      <c r="P338" s="47">
        <f t="shared" si="25"/>
        <v>0</v>
      </c>
    </row>
    <row r="339" spans="2:16" ht="38.25">
      <c r="B339" s="89"/>
      <c r="C339" s="36">
        <v>10</v>
      </c>
      <c r="D339" s="37" t="s">
        <v>686</v>
      </c>
      <c r="E339" s="72" t="s">
        <v>1034</v>
      </c>
      <c r="F339" s="43" t="s">
        <v>342</v>
      </c>
      <c r="G339" s="43" t="s">
        <v>343</v>
      </c>
      <c r="H339" s="36" t="s">
        <v>37</v>
      </c>
      <c r="I339" s="37" t="s">
        <v>687</v>
      </c>
      <c r="J339" s="39"/>
      <c r="K339" s="62">
        <v>893</v>
      </c>
      <c r="L339" s="81"/>
      <c r="M339" s="28">
        <f t="shared" si="24"/>
        <v>0</v>
      </c>
      <c r="N339" s="84"/>
      <c r="O339" s="51">
        <v>0.2</v>
      </c>
      <c r="P339" s="47">
        <f t="shared" si="25"/>
        <v>0</v>
      </c>
    </row>
    <row r="340" spans="2:16" ht="25.5">
      <c r="B340" s="89"/>
      <c r="C340" s="36">
        <v>11</v>
      </c>
      <c r="D340" s="37" t="s">
        <v>688</v>
      </c>
      <c r="E340" s="72" t="s">
        <v>1035</v>
      </c>
      <c r="F340" s="43" t="s">
        <v>342</v>
      </c>
      <c r="G340" s="43" t="s">
        <v>421</v>
      </c>
      <c r="H340" s="36" t="s">
        <v>37</v>
      </c>
      <c r="I340" s="37" t="s">
        <v>689</v>
      </c>
      <c r="J340" s="39"/>
      <c r="K340" s="62">
        <v>1443</v>
      </c>
      <c r="L340" s="81"/>
      <c r="M340" s="28">
        <f t="shared" si="24"/>
        <v>0</v>
      </c>
      <c r="N340" s="84"/>
      <c r="O340" s="51">
        <v>0.2</v>
      </c>
      <c r="P340" s="47">
        <f t="shared" si="25"/>
        <v>0</v>
      </c>
    </row>
    <row r="341" spans="2:16" ht="51">
      <c r="B341" s="89"/>
      <c r="C341" s="36">
        <v>12</v>
      </c>
      <c r="D341" s="37" t="s">
        <v>690</v>
      </c>
      <c r="E341" s="72" t="s">
        <v>1036</v>
      </c>
      <c r="F341" s="43" t="s">
        <v>342</v>
      </c>
      <c r="G341" s="43" t="s">
        <v>423</v>
      </c>
      <c r="H341" s="36" t="s">
        <v>37</v>
      </c>
      <c r="I341" s="37" t="s">
        <v>678</v>
      </c>
      <c r="J341" s="39"/>
      <c r="K341" s="62">
        <v>2800</v>
      </c>
      <c r="L341" s="81"/>
      <c r="M341" s="28">
        <f t="shared" si="24"/>
        <v>0</v>
      </c>
      <c r="N341" s="84"/>
      <c r="O341" s="51">
        <v>0.2</v>
      </c>
      <c r="P341" s="47">
        <f t="shared" si="25"/>
        <v>0</v>
      </c>
    </row>
    <row r="342" spans="2:16" ht="25.5">
      <c r="B342" s="89"/>
      <c r="C342" s="36">
        <v>13</v>
      </c>
      <c r="D342" s="37" t="s">
        <v>691</v>
      </c>
      <c r="E342" s="72" t="s">
        <v>1037</v>
      </c>
      <c r="F342" s="43" t="s">
        <v>342</v>
      </c>
      <c r="G342" s="43" t="s">
        <v>369</v>
      </c>
      <c r="H342" s="36" t="s">
        <v>37</v>
      </c>
      <c r="I342" s="37" t="s">
        <v>692</v>
      </c>
      <c r="J342" s="39"/>
      <c r="K342" s="62">
        <v>5300</v>
      </c>
      <c r="L342" s="81"/>
      <c r="M342" s="28">
        <f t="shared" si="24"/>
        <v>0</v>
      </c>
      <c r="N342" s="84"/>
      <c r="O342" s="51">
        <v>0.2</v>
      </c>
      <c r="P342" s="47">
        <f t="shared" si="25"/>
        <v>0</v>
      </c>
    </row>
    <row r="343" spans="2:16" ht="25.5">
      <c r="B343" s="89"/>
      <c r="C343" s="36">
        <v>14</v>
      </c>
      <c r="D343" s="37" t="s">
        <v>693</v>
      </c>
      <c r="E343" s="72" t="s">
        <v>1038</v>
      </c>
      <c r="F343" s="43" t="s">
        <v>342</v>
      </c>
      <c r="G343" s="43" t="s">
        <v>390</v>
      </c>
      <c r="H343" s="36" t="s">
        <v>37</v>
      </c>
      <c r="I343" s="37" t="s">
        <v>678</v>
      </c>
      <c r="J343" s="39"/>
      <c r="K343" s="62">
        <v>4789</v>
      </c>
      <c r="L343" s="81"/>
      <c r="M343" s="28">
        <f t="shared" si="24"/>
        <v>0</v>
      </c>
      <c r="N343" s="84"/>
      <c r="O343" s="51">
        <v>0.2</v>
      </c>
      <c r="P343" s="47">
        <f t="shared" si="25"/>
        <v>0</v>
      </c>
    </row>
    <row r="344" spans="2:16" ht="25.5">
      <c r="B344" s="89"/>
      <c r="C344" s="36">
        <v>15</v>
      </c>
      <c r="D344" s="37" t="s">
        <v>694</v>
      </c>
      <c r="E344" s="72" t="s">
        <v>1039</v>
      </c>
      <c r="F344" s="43" t="s">
        <v>342</v>
      </c>
      <c r="G344" s="43" t="s">
        <v>695</v>
      </c>
      <c r="H344" s="36" t="s">
        <v>37</v>
      </c>
      <c r="I344" s="37" t="s">
        <v>678</v>
      </c>
      <c r="J344" s="39"/>
      <c r="K344" s="62">
        <v>1255</v>
      </c>
      <c r="L344" s="81"/>
      <c r="M344" s="28">
        <f t="shared" si="24"/>
        <v>0</v>
      </c>
      <c r="N344" s="84"/>
      <c r="O344" s="51">
        <v>0.2</v>
      </c>
      <c r="P344" s="47">
        <f t="shared" si="25"/>
        <v>0</v>
      </c>
    </row>
    <row r="345" spans="2:16" ht="38.25">
      <c r="B345" s="89"/>
      <c r="C345" s="36">
        <v>16</v>
      </c>
      <c r="D345" s="37" t="s">
        <v>696</v>
      </c>
      <c r="E345" s="72" t="s">
        <v>1040</v>
      </c>
      <c r="F345" s="43" t="s">
        <v>342</v>
      </c>
      <c r="G345" s="43" t="s">
        <v>411</v>
      </c>
      <c r="H345" s="36" t="s">
        <v>37</v>
      </c>
      <c r="I345" s="37" t="s">
        <v>678</v>
      </c>
      <c r="J345" s="39"/>
      <c r="K345" s="62">
        <v>1440</v>
      </c>
      <c r="L345" s="81"/>
      <c r="M345" s="28">
        <f t="shared" si="24"/>
        <v>0</v>
      </c>
      <c r="N345" s="84"/>
      <c r="O345" s="51">
        <v>0.2</v>
      </c>
      <c r="P345" s="47">
        <f t="shared" si="25"/>
        <v>0</v>
      </c>
    </row>
    <row r="346" spans="2:16" ht="51">
      <c r="B346" s="89"/>
      <c r="C346" s="36">
        <v>17</v>
      </c>
      <c r="D346" s="37" t="s">
        <v>697</v>
      </c>
      <c r="E346" s="72" t="s">
        <v>1041</v>
      </c>
      <c r="F346" s="43" t="s">
        <v>342</v>
      </c>
      <c r="G346" s="43" t="s">
        <v>419</v>
      </c>
      <c r="H346" s="36" t="s">
        <v>37</v>
      </c>
      <c r="I346" s="37" t="s">
        <v>678</v>
      </c>
      <c r="J346" s="39"/>
      <c r="K346" s="62">
        <v>2109</v>
      </c>
      <c r="L346" s="81"/>
      <c r="M346" s="28">
        <f t="shared" si="24"/>
        <v>0</v>
      </c>
      <c r="N346" s="84"/>
      <c r="O346" s="51">
        <v>0.2</v>
      </c>
      <c r="P346" s="47">
        <f t="shared" si="25"/>
        <v>0</v>
      </c>
    </row>
    <row r="347" spans="2:16" ht="12.75">
      <c r="B347" s="89"/>
      <c r="C347" s="36">
        <v>18</v>
      </c>
      <c r="D347" s="37" t="s">
        <v>698</v>
      </c>
      <c r="E347" s="72" t="s">
        <v>1042</v>
      </c>
      <c r="F347" s="43" t="s">
        <v>56</v>
      </c>
      <c r="G347" s="43" t="s">
        <v>619</v>
      </c>
      <c r="H347" s="36" t="s">
        <v>672</v>
      </c>
      <c r="I347" s="37" t="s">
        <v>699</v>
      </c>
      <c r="J347" s="39"/>
      <c r="K347" s="62">
        <v>7600</v>
      </c>
      <c r="L347" s="81"/>
      <c r="M347" s="28">
        <f t="shared" si="24"/>
        <v>0</v>
      </c>
      <c r="N347" s="84"/>
      <c r="O347" s="51">
        <v>0.2</v>
      </c>
      <c r="P347" s="47">
        <f t="shared" si="25"/>
        <v>0</v>
      </c>
    </row>
    <row r="348" spans="2:16" ht="102">
      <c r="B348" s="89"/>
      <c r="C348" s="36">
        <v>19</v>
      </c>
      <c r="D348" s="37" t="s">
        <v>700</v>
      </c>
      <c r="E348" s="72" t="s">
        <v>1043</v>
      </c>
      <c r="F348" s="43" t="s">
        <v>342</v>
      </c>
      <c r="G348" s="43" t="s">
        <v>436</v>
      </c>
      <c r="H348" s="36" t="s">
        <v>46</v>
      </c>
      <c r="I348" s="37" t="s">
        <v>673</v>
      </c>
      <c r="J348" s="39"/>
      <c r="K348" s="62">
        <v>2785</v>
      </c>
      <c r="L348" s="81"/>
      <c r="M348" s="28">
        <f t="shared" si="24"/>
        <v>0</v>
      </c>
      <c r="N348" s="84"/>
      <c r="O348" s="51">
        <v>0.2</v>
      </c>
      <c r="P348" s="47">
        <f t="shared" si="25"/>
        <v>0</v>
      </c>
    </row>
    <row r="349" spans="2:16" ht="25.5">
      <c r="B349" s="89"/>
      <c r="C349" s="36">
        <v>20</v>
      </c>
      <c r="D349" s="37" t="s">
        <v>432</v>
      </c>
      <c r="E349" s="72" t="s">
        <v>1044</v>
      </c>
      <c r="F349" s="43" t="s">
        <v>342</v>
      </c>
      <c r="G349" s="43" t="s">
        <v>433</v>
      </c>
      <c r="H349" s="36" t="s">
        <v>37</v>
      </c>
      <c r="I349" s="37" t="s">
        <v>431</v>
      </c>
      <c r="J349" s="39"/>
      <c r="K349" s="62">
        <v>4800</v>
      </c>
      <c r="L349" s="82"/>
      <c r="M349" s="28">
        <f t="shared" si="24"/>
        <v>0</v>
      </c>
      <c r="N349" s="85"/>
      <c r="O349" s="51">
        <v>0.2</v>
      </c>
      <c r="P349" s="47">
        <f t="shared" si="25"/>
        <v>0</v>
      </c>
    </row>
    <row r="350" spans="2:16" ht="12.75">
      <c r="B350" s="89"/>
      <c r="C350" s="92" t="s">
        <v>701</v>
      </c>
      <c r="D350" s="92"/>
      <c r="E350" s="92"/>
      <c r="F350" s="92"/>
      <c r="G350" s="92"/>
      <c r="H350" s="92"/>
      <c r="I350" s="92"/>
      <c r="J350" s="93"/>
      <c r="K350" s="28"/>
      <c r="L350" s="47">
        <v>499758</v>
      </c>
      <c r="M350" s="28">
        <f>SUM(M330:M349)</f>
        <v>0</v>
      </c>
      <c r="N350" s="55"/>
      <c r="O350" s="51"/>
      <c r="P350" s="47">
        <f>SUM(P330:P349)</f>
        <v>0</v>
      </c>
    </row>
    <row r="351" spans="2:16" ht="12.75">
      <c r="B351" s="89" t="s">
        <v>702</v>
      </c>
      <c r="C351" s="90" t="s">
        <v>703</v>
      </c>
      <c r="D351" s="90"/>
      <c r="E351" s="90"/>
      <c r="F351" s="90"/>
      <c r="G351" s="90"/>
      <c r="H351" s="90"/>
      <c r="I351" s="90"/>
      <c r="J351" s="91"/>
      <c r="K351" s="28"/>
      <c r="L351" s="47"/>
      <c r="M351" s="28"/>
      <c r="N351" s="55"/>
      <c r="O351" s="51"/>
      <c r="P351" s="47"/>
    </row>
    <row r="352" spans="2:16" ht="51">
      <c r="B352" s="89"/>
      <c r="C352" s="30" t="s">
        <v>31</v>
      </c>
      <c r="D352" s="31" t="s">
        <v>32</v>
      </c>
      <c r="E352" s="31" t="s">
        <v>45</v>
      </c>
      <c r="F352" s="32" t="s">
        <v>44</v>
      </c>
      <c r="G352" s="33" t="s">
        <v>33</v>
      </c>
      <c r="H352" s="31" t="s">
        <v>1</v>
      </c>
      <c r="I352" s="31" t="s">
        <v>34</v>
      </c>
      <c r="J352" s="34" t="s">
        <v>26</v>
      </c>
      <c r="K352" s="35" t="s">
        <v>27</v>
      </c>
      <c r="L352" s="48" t="s">
        <v>38</v>
      </c>
      <c r="M352" s="35" t="s">
        <v>35</v>
      </c>
      <c r="N352" s="56" t="s">
        <v>39</v>
      </c>
      <c r="O352" s="52" t="s">
        <v>42</v>
      </c>
      <c r="P352" s="48" t="s">
        <v>36</v>
      </c>
    </row>
    <row r="353" spans="2:16" ht="25.5">
      <c r="B353" s="89"/>
      <c r="C353" s="36">
        <v>1</v>
      </c>
      <c r="D353" s="37" t="s">
        <v>704</v>
      </c>
      <c r="E353" s="72" t="s">
        <v>1045</v>
      </c>
      <c r="F353" s="43" t="s">
        <v>705</v>
      </c>
      <c r="G353" s="43" t="s">
        <v>704</v>
      </c>
      <c r="H353" s="36" t="s">
        <v>37</v>
      </c>
      <c r="I353" s="37" t="s">
        <v>706</v>
      </c>
      <c r="J353" s="39"/>
      <c r="K353" s="61">
        <v>5600</v>
      </c>
      <c r="L353" s="74">
        <v>2031960</v>
      </c>
      <c r="M353" s="28">
        <f>J353*K353</f>
        <v>0</v>
      </c>
      <c r="N353" s="83">
        <v>1</v>
      </c>
      <c r="O353" s="51">
        <v>0.2</v>
      </c>
      <c r="P353" s="47">
        <f>M353*O353</f>
        <v>0</v>
      </c>
    </row>
    <row r="354" spans="2:16" ht="22.5">
      <c r="B354" s="89"/>
      <c r="C354" s="36">
        <v>2</v>
      </c>
      <c r="D354" s="37" t="s">
        <v>707</v>
      </c>
      <c r="E354" s="72" t="s">
        <v>1046</v>
      </c>
      <c r="F354" s="43" t="s">
        <v>705</v>
      </c>
      <c r="G354" s="43" t="s">
        <v>708</v>
      </c>
      <c r="H354" s="36" t="s">
        <v>46</v>
      </c>
      <c r="I354" s="37">
        <v>1</v>
      </c>
      <c r="J354" s="39"/>
      <c r="K354" s="61">
        <v>27120</v>
      </c>
      <c r="L354" s="75"/>
      <c r="M354" s="28">
        <f aca="true" t="shared" si="26" ref="M354:M362">J354*K354</f>
        <v>0</v>
      </c>
      <c r="N354" s="84"/>
      <c r="O354" s="51">
        <v>0.2</v>
      </c>
      <c r="P354" s="47">
        <f aca="true" t="shared" si="27" ref="P354:P362">M354*O354</f>
        <v>0</v>
      </c>
    </row>
    <row r="355" spans="2:16" ht="22.5">
      <c r="B355" s="89"/>
      <c r="C355" s="36">
        <v>3</v>
      </c>
      <c r="D355" s="37" t="s">
        <v>709</v>
      </c>
      <c r="E355" s="72" t="s">
        <v>1047</v>
      </c>
      <c r="F355" s="43" t="s">
        <v>705</v>
      </c>
      <c r="G355" s="43" t="s">
        <v>710</v>
      </c>
      <c r="H355" s="36" t="s">
        <v>46</v>
      </c>
      <c r="I355" s="37">
        <v>1</v>
      </c>
      <c r="J355" s="39"/>
      <c r="K355" s="61">
        <v>27120</v>
      </c>
      <c r="L355" s="75"/>
      <c r="M355" s="28">
        <f t="shared" si="26"/>
        <v>0</v>
      </c>
      <c r="N355" s="84"/>
      <c r="O355" s="51">
        <v>0.2</v>
      </c>
      <c r="P355" s="47">
        <f t="shared" si="27"/>
        <v>0</v>
      </c>
    </row>
    <row r="356" spans="2:16" ht="22.5">
      <c r="B356" s="89"/>
      <c r="C356" s="36">
        <v>4</v>
      </c>
      <c r="D356" s="37" t="s">
        <v>711</v>
      </c>
      <c r="E356" s="72" t="s">
        <v>1048</v>
      </c>
      <c r="F356" s="43" t="s">
        <v>705</v>
      </c>
      <c r="G356" s="43" t="s">
        <v>712</v>
      </c>
      <c r="H356" s="36" t="s">
        <v>46</v>
      </c>
      <c r="I356" s="37">
        <v>1</v>
      </c>
      <c r="J356" s="39"/>
      <c r="K356" s="61">
        <v>27120</v>
      </c>
      <c r="L356" s="75"/>
      <c r="M356" s="28">
        <f t="shared" si="26"/>
        <v>0</v>
      </c>
      <c r="N356" s="84"/>
      <c r="O356" s="51">
        <v>0.2</v>
      </c>
      <c r="P356" s="47">
        <f t="shared" si="27"/>
        <v>0</v>
      </c>
    </row>
    <row r="357" spans="2:16" ht="22.5">
      <c r="B357" s="89"/>
      <c r="C357" s="36">
        <v>5</v>
      </c>
      <c r="D357" s="37" t="s">
        <v>713</v>
      </c>
      <c r="E357" s="72" t="s">
        <v>1049</v>
      </c>
      <c r="F357" s="43" t="s">
        <v>705</v>
      </c>
      <c r="G357" s="43" t="s">
        <v>714</v>
      </c>
      <c r="H357" s="36" t="s">
        <v>46</v>
      </c>
      <c r="I357" s="37">
        <v>1</v>
      </c>
      <c r="J357" s="39"/>
      <c r="K357" s="61">
        <v>56000</v>
      </c>
      <c r="L357" s="75"/>
      <c r="M357" s="28">
        <f t="shared" si="26"/>
        <v>0</v>
      </c>
      <c r="N357" s="84"/>
      <c r="O357" s="51">
        <v>0.2</v>
      </c>
      <c r="P357" s="47">
        <f t="shared" si="27"/>
        <v>0</v>
      </c>
    </row>
    <row r="358" spans="2:16" ht="22.5">
      <c r="B358" s="89"/>
      <c r="C358" s="36">
        <v>6</v>
      </c>
      <c r="D358" s="37" t="s">
        <v>715</v>
      </c>
      <c r="E358" s="72" t="s">
        <v>1050</v>
      </c>
      <c r="F358" s="43" t="s">
        <v>705</v>
      </c>
      <c r="G358" s="43" t="s">
        <v>716</v>
      </c>
      <c r="H358" s="36" t="s">
        <v>46</v>
      </c>
      <c r="I358" s="37">
        <v>1</v>
      </c>
      <c r="J358" s="39"/>
      <c r="K358" s="61">
        <v>27120</v>
      </c>
      <c r="L358" s="75"/>
      <c r="M358" s="28">
        <f t="shared" si="26"/>
        <v>0</v>
      </c>
      <c r="N358" s="84"/>
      <c r="O358" s="51">
        <v>0.2</v>
      </c>
      <c r="P358" s="47">
        <f t="shared" si="27"/>
        <v>0</v>
      </c>
    </row>
    <row r="359" spans="2:16" ht="25.5">
      <c r="B359" s="89"/>
      <c r="C359" s="36">
        <v>7</v>
      </c>
      <c r="D359" s="37" t="s">
        <v>717</v>
      </c>
      <c r="E359" s="72" t="s">
        <v>1051</v>
      </c>
      <c r="F359" s="43" t="s">
        <v>705</v>
      </c>
      <c r="G359" s="43" t="s">
        <v>718</v>
      </c>
      <c r="H359" s="36" t="s">
        <v>46</v>
      </c>
      <c r="I359" s="37">
        <v>1</v>
      </c>
      <c r="J359" s="39"/>
      <c r="K359" s="61">
        <v>29200</v>
      </c>
      <c r="L359" s="75"/>
      <c r="M359" s="28">
        <f t="shared" si="26"/>
        <v>0</v>
      </c>
      <c r="N359" s="84"/>
      <c r="O359" s="51">
        <v>0.2</v>
      </c>
      <c r="P359" s="47">
        <f t="shared" si="27"/>
        <v>0</v>
      </c>
    </row>
    <row r="360" spans="2:16" ht="22.5">
      <c r="B360" s="89"/>
      <c r="C360" s="36">
        <v>8</v>
      </c>
      <c r="D360" s="37" t="s">
        <v>719</v>
      </c>
      <c r="E360" s="72" t="s">
        <v>1052</v>
      </c>
      <c r="F360" s="43" t="s">
        <v>705</v>
      </c>
      <c r="G360" s="43" t="s">
        <v>720</v>
      </c>
      <c r="H360" s="36" t="s">
        <v>37</v>
      </c>
      <c r="I360" s="37">
        <v>1</v>
      </c>
      <c r="J360" s="39"/>
      <c r="K360" s="61">
        <v>2460</v>
      </c>
      <c r="L360" s="75"/>
      <c r="M360" s="28">
        <f t="shared" si="26"/>
        <v>0</v>
      </c>
      <c r="N360" s="84"/>
      <c r="O360" s="51">
        <v>0.2</v>
      </c>
      <c r="P360" s="47">
        <f t="shared" si="27"/>
        <v>0</v>
      </c>
    </row>
    <row r="361" spans="2:16" ht="25.5">
      <c r="B361" s="89"/>
      <c r="C361" s="36">
        <v>9</v>
      </c>
      <c r="D361" s="37" t="s">
        <v>721</v>
      </c>
      <c r="E361" s="72" t="s">
        <v>1053</v>
      </c>
      <c r="F361" s="43" t="s">
        <v>705</v>
      </c>
      <c r="G361" s="43" t="s">
        <v>721</v>
      </c>
      <c r="H361" s="36" t="s">
        <v>37</v>
      </c>
      <c r="I361" s="37">
        <v>1</v>
      </c>
      <c r="J361" s="39"/>
      <c r="K361" s="61">
        <v>25200</v>
      </c>
      <c r="L361" s="75"/>
      <c r="M361" s="28">
        <f t="shared" si="26"/>
        <v>0</v>
      </c>
      <c r="N361" s="84"/>
      <c r="O361" s="51">
        <v>0.2</v>
      </c>
      <c r="P361" s="47">
        <f t="shared" si="27"/>
        <v>0</v>
      </c>
    </row>
    <row r="362" spans="2:16" ht="25.5">
      <c r="B362" s="89"/>
      <c r="C362" s="36">
        <v>10</v>
      </c>
      <c r="D362" s="37" t="s">
        <v>722</v>
      </c>
      <c r="E362" s="72" t="s">
        <v>1054</v>
      </c>
      <c r="F362" s="43" t="s">
        <v>705</v>
      </c>
      <c r="G362" s="43" t="s">
        <v>722</v>
      </c>
      <c r="H362" s="36" t="s">
        <v>37</v>
      </c>
      <c r="I362" s="37">
        <v>1</v>
      </c>
      <c r="J362" s="39"/>
      <c r="K362" s="61">
        <v>3410</v>
      </c>
      <c r="L362" s="76"/>
      <c r="M362" s="28">
        <f t="shared" si="26"/>
        <v>0</v>
      </c>
      <c r="N362" s="85"/>
      <c r="O362" s="51">
        <v>0.2</v>
      </c>
      <c r="P362" s="47">
        <f t="shared" si="27"/>
        <v>0</v>
      </c>
    </row>
    <row r="363" spans="2:16" ht="12.75">
      <c r="B363" s="89"/>
      <c r="C363" s="92" t="s">
        <v>723</v>
      </c>
      <c r="D363" s="92"/>
      <c r="E363" s="92"/>
      <c r="F363" s="92"/>
      <c r="G363" s="92"/>
      <c r="H363" s="92"/>
      <c r="I363" s="92"/>
      <c r="J363" s="93"/>
      <c r="K363" s="28"/>
      <c r="L363" s="47">
        <v>2031960</v>
      </c>
      <c r="M363" s="28">
        <f>SUM(M353:M362)</f>
        <v>0</v>
      </c>
      <c r="N363" s="55"/>
      <c r="O363" s="51"/>
      <c r="P363" s="47">
        <f>SUM(P353:P362)</f>
        <v>0</v>
      </c>
    </row>
    <row r="364" spans="2:16" ht="12.75">
      <c r="B364" s="89" t="s">
        <v>724</v>
      </c>
      <c r="C364" s="90" t="s">
        <v>725</v>
      </c>
      <c r="D364" s="90"/>
      <c r="E364" s="90"/>
      <c r="F364" s="90"/>
      <c r="G364" s="90"/>
      <c r="H364" s="90"/>
      <c r="I364" s="90"/>
      <c r="J364" s="91"/>
      <c r="K364" s="28"/>
      <c r="L364" s="47"/>
      <c r="M364" s="28"/>
      <c r="N364" s="55"/>
      <c r="O364" s="51"/>
      <c r="P364" s="47"/>
    </row>
    <row r="365" spans="2:16" ht="51">
      <c r="B365" s="89"/>
      <c r="C365" s="30" t="s">
        <v>31</v>
      </c>
      <c r="D365" s="31" t="s">
        <v>32</v>
      </c>
      <c r="E365" s="31" t="s">
        <v>45</v>
      </c>
      <c r="F365" s="32" t="s">
        <v>44</v>
      </c>
      <c r="G365" s="33" t="s">
        <v>33</v>
      </c>
      <c r="H365" s="31" t="s">
        <v>1</v>
      </c>
      <c r="I365" s="31" t="s">
        <v>34</v>
      </c>
      <c r="J365" s="34" t="s">
        <v>26</v>
      </c>
      <c r="K365" s="35" t="s">
        <v>27</v>
      </c>
      <c r="L365" s="48" t="s">
        <v>38</v>
      </c>
      <c r="M365" s="35" t="s">
        <v>35</v>
      </c>
      <c r="N365" s="56" t="s">
        <v>39</v>
      </c>
      <c r="O365" s="52" t="s">
        <v>42</v>
      </c>
      <c r="P365" s="48" t="s">
        <v>36</v>
      </c>
    </row>
    <row r="366" spans="2:16" ht="33.75">
      <c r="B366" s="89"/>
      <c r="C366" s="36">
        <v>1</v>
      </c>
      <c r="D366" s="37" t="s">
        <v>726</v>
      </c>
      <c r="E366" s="72" t="s">
        <v>1055</v>
      </c>
      <c r="F366" s="43" t="s">
        <v>727</v>
      </c>
      <c r="G366" s="43" t="s">
        <v>728</v>
      </c>
      <c r="H366" s="36" t="s">
        <v>379</v>
      </c>
      <c r="I366" s="37" t="s">
        <v>729</v>
      </c>
      <c r="J366" s="39"/>
      <c r="K366" s="61">
        <v>11168</v>
      </c>
      <c r="L366" s="68">
        <v>23996</v>
      </c>
      <c r="M366" s="28">
        <f>J366*K366</f>
        <v>0</v>
      </c>
      <c r="N366" s="55"/>
      <c r="O366" s="51">
        <v>0.2</v>
      </c>
      <c r="P366" s="47">
        <f>M366*O366</f>
        <v>0</v>
      </c>
    </row>
    <row r="367" spans="2:16" ht="12.75">
      <c r="B367" s="89"/>
      <c r="C367" s="92" t="s">
        <v>730</v>
      </c>
      <c r="D367" s="92"/>
      <c r="E367" s="92"/>
      <c r="F367" s="92"/>
      <c r="G367" s="92"/>
      <c r="H367" s="92"/>
      <c r="I367" s="92"/>
      <c r="J367" s="93"/>
      <c r="K367" s="28"/>
      <c r="L367" s="47">
        <v>23996</v>
      </c>
      <c r="M367" s="28">
        <f>SUM(M366)</f>
        <v>0</v>
      </c>
      <c r="N367" s="55"/>
      <c r="O367" s="51"/>
      <c r="P367" s="47">
        <f>SUM(P366)</f>
        <v>0</v>
      </c>
    </row>
    <row r="368" spans="2:16" ht="12.75">
      <c r="B368" s="89" t="s">
        <v>731</v>
      </c>
      <c r="C368" s="90" t="s">
        <v>732</v>
      </c>
      <c r="D368" s="90"/>
      <c r="E368" s="90"/>
      <c r="F368" s="90"/>
      <c r="G368" s="90"/>
      <c r="H368" s="90"/>
      <c r="I368" s="90"/>
      <c r="J368" s="91"/>
      <c r="K368" s="28"/>
      <c r="L368" s="47"/>
      <c r="M368" s="28"/>
      <c r="N368" s="55"/>
      <c r="O368" s="51"/>
      <c r="P368" s="47"/>
    </row>
    <row r="369" spans="2:16" ht="51">
      <c r="B369" s="89"/>
      <c r="C369" s="30" t="s">
        <v>31</v>
      </c>
      <c r="D369" s="31" t="s">
        <v>32</v>
      </c>
      <c r="E369" s="31" t="s">
        <v>45</v>
      </c>
      <c r="F369" s="32" t="s">
        <v>44</v>
      </c>
      <c r="G369" s="33" t="s">
        <v>33</v>
      </c>
      <c r="H369" s="31" t="s">
        <v>1</v>
      </c>
      <c r="I369" s="31" t="s">
        <v>34</v>
      </c>
      <c r="J369" s="34" t="s">
        <v>26</v>
      </c>
      <c r="K369" s="35" t="s">
        <v>27</v>
      </c>
      <c r="L369" s="48" t="s">
        <v>38</v>
      </c>
      <c r="M369" s="35" t="s">
        <v>35</v>
      </c>
      <c r="N369" s="56" t="s">
        <v>39</v>
      </c>
      <c r="O369" s="52" t="s">
        <v>42</v>
      </c>
      <c r="P369" s="48" t="s">
        <v>36</v>
      </c>
    </row>
    <row r="370" spans="2:16" ht="51">
      <c r="B370" s="89"/>
      <c r="C370" s="36">
        <v>1</v>
      </c>
      <c r="D370" s="37" t="s">
        <v>733</v>
      </c>
      <c r="E370" s="72" t="s">
        <v>1056</v>
      </c>
      <c r="F370" s="43" t="s">
        <v>342</v>
      </c>
      <c r="G370" s="43" t="s">
        <v>734</v>
      </c>
      <c r="H370" s="36" t="s">
        <v>37</v>
      </c>
      <c r="I370" s="37" t="s">
        <v>735</v>
      </c>
      <c r="J370" s="39"/>
      <c r="K370" s="62">
        <v>22350</v>
      </c>
      <c r="L370" s="77"/>
      <c r="M370" s="28">
        <f>J370*K370</f>
        <v>0</v>
      </c>
      <c r="N370" s="83">
        <v>1</v>
      </c>
      <c r="O370" s="51">
        <v>0.2</v>
      </c>
      <c r="P370" s="47">
        <f>M370*O370</f>
        <v>0</v>
      </c>
    </row>
    <row r="371" spans="2:16" ht="38.25">
      <c r="B371" s="89"/>
      <c r="C371" s="36">
        <v>2</v>
      </c>
      <c r="D371" s="37" t="s">
        <v>736</v>
      </c>
      <c r="E371" s="72" t="s">
        <v>1057</v>
      </c>
      <c r="F371" s="43" t="s">
        <v>342</v>
      </c>
      <c r="G371" s="43" t="s">
        <v>737</v>
      </c>
      <c r="H371" s="36" t="s">
        <v>37</v>
      </c>
      <c r="I371" s="37" t="s">
        <v>738</v>
      </c>
      <c r="J371" s="39"/>
      <c r="K371" s="62">
        <v>10810</v>
      </c>
      <c r="L371" s="78"/>
      <c r="M371" s="28">
        <f aca="true" t="shared" si="28" ref="M371:M387">J371*K371</f>
        <v>0</v>
      </c>
      <c r="N371" s="84"/>
      <c r="O371" s="51">
        <v>0.2</v>
      </c>
      <c r="P371" s="47">
        <f aca="true" t="shared" si="29" ref="P371:P387">M371*O371</f>
        <v>0</v>
      </c>
    </row>
    <row r="372" spans="2:16" ht="25.5">
      <c r="B372" s="89"/>
      <c r="C372" s="36">
        <v>3</v>
      </c>
      <c r="D372" s="37" t="s">
        <v>739</v>
      </c>
      <c r="E372" s="72" t="s">
        <v>1058</v>
      </c>
      <c r="F372" s="43" t="s">
        <v>342</v>
      </c>
      <c r="G372" s="43" t="s">
        <v>740</v>
      </c>
      <c r="H372" s="36" t="s">
        <v>37</v>
      </c>
      <c r="I372" s="37" t="s">
        <v>741</v>
      </c>
      <c r="J372" s="39"/>
      <c r="K372" s="62">
        <v>5520</v>
      </c>
      <c r="L372" s="78"/>
      <c r="M372" s="28">
        <f t="shared" si="28"/>
        <v>0</v>
      </c>
      <c r="N372" s="84"/>
      <c r="O372" s="51">
        <v>0.2</v>
      </c>
      <c r="P372" s="47">
        <f t="shared" si="29"/>
        <v>0</v>
      </c>
    </row>
    <row r="373" spans="2:16" ht="25.5">
      <c r="B373" s="89"/>
      <c r="C373" s="36">
        <v>4</v>
      </c>
      <c r="D373" s="37" t="s">
        <v>742</v>
      </c>
      <c r="E373" s="72" t="s">
        <v>1059</v>
      </c>
      <c r="F373" s="43" t="s">
        <v>342</v>
      </c>
      <c r="G373" s="43" t="s">
        <v>743</v>
      </c>
      <c r="H373" s="36" t="s">
        <v>37</v>
      </c>
      <c r="I373" s="37" t="s">
        <v>744</v>
      </c>
      <c r="J373" s="39"/>
      <c r="K373" s="62">
        <v>5340</v>
      </c>
      <c r="L373" s="78"/>
      <c r="M373" s="28">
        <f t="shared" si="28"/>
        <v>0</v>
      </c>
      <c r="N373" s="84"/>
      <c r="O373" s="51">
        <v>0.2</v>
      </c>
      <c r="P373" s="47">
        <f t="shared" si="29"/>
        <v>0</v>
      </c>
    </row>
    <row r="374" spans="2:16" ht="33.75">
      <c r="B374" s="89"/>
      <c r="C374" s="36">
        <v>5</v>
      </c>
      <c r="D374" s="37" t="s">
        <v>745</v>
      </c>
      <c r="E374" s="72" t="s">
        <v>1060</v>
      </c>
      <c r="F374" s="43" t="s">
        <v>342</v>
      </c>
      <c r="G374" s="43" t="s">
        <v>395</v>
      </c>
      <c r="H374" s="36" t="s">
        <v>37</v>
      </c>
      <c r="I374" s="37" t="s">
        <v>465</v>
      </c>
      <c r="J374" s="39"/>
      <c r="K374" s="62">
        <v>8514</v>
      </c>
      <c r="L374" s="78"/>
      <c r="M374" s="28">
        <f t="shared" si="28"/>
        <v>0</v>
      </c>
      <c r="N374" s="84"/>
      <c r="O374" s="51">
        <v>0.2</v>
      </c>
      <c r="P374" s="47">
        <f t="shared" si="29"/>
        <v>0</v>
      </c>
    </row>
    <row r="375" spans="2:16" ht="25.5">
      <c r="B375" s="89"/>
      <c r="C375" s="36">
        <v>6</v>
      </c>
      <c r="D375" s="37" t="s">
        <v>746</v>
      </c>
      <c r="E375" s="72" t="s">
        <v>1061</v>
      </c>
      <c r="F375" s="43" t="s">
        <v>342</v>
      </c>
      <c r="G375" s="43" t="s">
        <v>411</v>
      </c>
      <c r="H375" s="36" t="s">
        <v>37</v>
      </c>
      <c r="I375" s="37" t="s">
        <v>747</v>
      </c>
      <c r="J375" s="39"/>
      <c r="K375" s="62">
        <v>1440</v>
      </c>
      <c r="L375" s="78"/>
      <c r="M375" s="28">
        <f t="shared" si="28"/>
        <v>0</v>
      </c>
      <c r="N375" s="84"/>
      <c r="O375" s="51">
        <v>0.2</v>
      </c>
      <c r="P375" s="47">
        <f t="shared" si="29"/>
        <v>0</v>
      </c>
    </row>
    <row r="376" spans="2:16" ht="38.25">
      <c r="B376" s="89"/>
      <c r="C376" s="36">
        <v>7</v>
      </c>
      <c r="D376" s="37" t="s">
        <v>748</v>
      </c>
      <c r="E376" s="72" t="s">
        <v>1062</v>
      </c>
      <c r="F376" s="43" t="s">
        <v>342</v>
      </c>
      <c r="G376" s="43" t="s">
        <v>433</v>
      </c>
      <c r="H376" s="36" t="s">
        <v>37</v>
      </c>
      <c r="I376" s="37" t="s">
        <v>749</v>
      </c>
      <c r="J376" s="39"/>
      <c r="K376" s="62">
        <v>4800</v>
      </c>
      <c r="L376" s="78"/>
      <c r="M376" s="28">
        <f t="shared" si="28"/>
        <v>0</v>
      </c>
      <c r="N376" s="84"/>
      <c r="O376" s="51">
        <v>0.2</v>
      </c>
      <c r="P376" s="47">
        <f t="shared" si="29"/>
        <v>0</v>
      </c>
    </row>
    <row r="377" spans="2:16" ht="25.5">
      <c r="B377" s="89"/>
      <c r="C377" s="36">
        <v>8</v>
      </c>
      <c r="D377" s="37" t="s">
        <v>750</v>
      </c>
      <c r="E377" s="72" t="s">
        <v>1063</v>
      </c>
      <c r="F377" s="43" t="s">
        <v>342</v>
      </c>
      <c r="G377" s="43" t="s">
        <v>436</v>
      </c>
      <c r="H377" s="36" t="s">
        <v>37</v>
      </c>
      <c r="I377" s="37" t="s">
        <v>749</v>
      </c>
      <c r="J377" s="39"/>
      <c r="K377" s="62">
        <v>2785</v>
      </c>
      <c r="L377" s="78"/>
      <c r="M377" s="28">
        <f t="shared" si="28"/>
        <v>0</v>
      </c>
      <c r="N377" s="84"/>
      <c r="O377" s="51">
        <v>0.2</v>
      </c>
      <c r="P377" s="47">
        <f t="shared" si="29"/>
        <v>0</v>
      </c>
    </row>
    <row r="378" spans="2:16" ht="12.75">
      <c r="B378" s="89"/>
      <c r="C378" s="36">
        <v>9</v>
      </c>
      <c r="D378" s="37" t="s">
        <v>751</v>
      </c>
      <c r="E378" s="72" t="s">
        <v>1064</v>
      </c>
      <c r="F378" s="43" t="s">
        <v>342</v>
      </c>
      <c r="G378" s="43" t="s">
        <v>375</v>
      </c>
      <c r="H378" s="36" t="s">
        <v>37</v>
      </c>
      <c r="I378" s="37" t="s">
        <v>114</v>
      </c>
      <c r="J378" s="39"/>
      <c r="K378" s="62">
        <v>1262</v>
      </c>
      <c r="L378" s="78"/>
      <c r="M378" s="28">
        <f t="shared" si="28"/>
        <v>0</v>
      </c>
      <c r="N378" s="84"/>
      <c r="O378" s="51">
        <v>0.2</v>
      </c>
      <c r="P378" s="47">
        <f t="shared" si="29"/>
        <v>0</v>
      </c>
    </row>
    <row r="379" spans="2:16" ht="12.75">
      <c r="B379" s="89"/>
      <c r="C379" s="36">
        <v>10</v>
      </c>
      <c r="D379" s="37" t="s">
        <v>752</v>
      </c>
      <c r="E379" s="72" t="s">
        <v>1065</v>
      </c>
      <c r="F379" s="43" t="s">
        <v>342</v>
      </c>
      <c r="G379" s="43" t="s">
        <v>423</v>
      </c>
      <c r="H379" s="36" t="s">
        <v>37</v>
      </c>
      <c r="I379" s="37" t="s">
        <v>373</v>
      </c>
      <c r="J379" s="39"/>
      <c r="K379" s="62">
        <v>2800</v>
      </c>
      <c r="L379" s="78"/>
      <c r="M379" s="28">
        <f t="shared" si="28"/>
        <v>0</v>
      </c>
      <c r="N379" s="84"/>
      <c r="O379" s="51">
        <v>0.2</v>
      </c>
      <c r="P379" s="47">
        <f t="shared" si="29"/>
        <v>0</v>
      </c>
    </row>
    <row r="380" spans="2:16" ht="12.75">
      <c r="B380" s="89"/>
      <c r="C380" s="36">
        <v>11</v>
      </c>
      <c r="D380" s="37" t="s">
        <v>451</v>
      </c>
      <c r="E380" s="72" t="s">
        <v>1066</v>
      </c>
      <c r="F380" s="43" t="s">
        <v>342</v>
      </c>
      <c r="G380" s="43" t="s">
        <v>357</v>
      </c>
      <c r="H380" s="36" t="s">
        <v>37</v>
      </c>
      <c r="I380" s="37" t="s">
        <v>373</v>
      </c>
      <c r="J380" s="39"/>
      <c r="K380" s="62">
        <v>2360</v>
      </c>
      <c r="L380" s="78"/>
      <c r="M380" s="28">
        <f t="shared" si="28"/>
        <v>0</v>
      </c>
      <c r="N380" s="84"/>
      <c r="O380" s="51">
        <v>0.2</v>
      </c>
      <c r="P380" s="47">
        <f t="shared" si="29"/>
        <v>0</v>
      </c>
    </row>
    <row r="381" spans="2:16" ht="12.75">
      <c r="B381" s="89"/>
      <c r="C381" s="36">
        <v>12</v>
      </c>
      <c r="D381" s="37" t="s">
        <v>453</v>
      </c>
      <c r="E381" s="72" t="s">
        <v>1067</v>
      </c>
      <c r="F381" s="43" t="s">
        <v>342</v>
      </c>
      <c r="G381" s="43" t="s">
        <v>350</v>
      </c>
      <c r="H381" s="36" t="s">
        <v>37</v>
      </c>
      <c r="I381" s="37" t="s">
        <v>373</v>
      </c>
      <c r="J381" s="39"/>
      <c r="K381" s="62">
        <v>2360</v>
      </c>
      <c r="L381" s="78"/>
      <c r="M381" s="28">
        <f t="shared" si="28"/>
        <v>0</v>
      </c>
      <c r="N381" s="84"/>
      <c r="O381" s="51">
        <v>0.2</v>
      </c>
      <c r="P381" s="47">
        <f t="shared" si="29"/>
        <v>0</v>
      </c>
    </row>
    <row r="382" spans="2:16" ht="22.5">
      <c r="B382" s="89"/>
      <c r="C382" s="36">
        <v>13</v>
      </c>
      <c r="D382" s="37" t="s">
        <v>753</v>
      </c>
      <c r="E382" s="72" t="s">
        <v>1068</v>
      </c>
      <c r="F382" s="43" t="s">
        <v>342</v>
      </c>
      <c r="G382" s="43" t="s">
        <v>364</v>
      </c>
      <c r="H382" s="36" t="s">
        <v>37</v>
      </c>
      <c r="I382" s="37" t="s">
        <v>50</v>
      </c>
      <c r="J382" s="39"/>
      <c r="K382" s="62">
        <v>2098</v>
      </c>
      <c r="L382" s="78"/>
      <c r="M382" s="28">
        <f t="shared" si="28"/>
        <v>0</v>
      </c>
      <c r="N382" s="84"/>
      <c r="O382" s="51">
        <v>0.2</v>
      </c>
      <c r="P382" s="47">
        <f t="shared" si="29"/>
        <v>0</v>
      </c>
    </row>
    <row r="383" spans="2:16" ht="22.5">
      <c r="B383" s="89"/>
      <c r="C383" s="36">
        <v>14</v>
      </c>
      <c r="D383" s="37" t="s">
        <v>754</v>
      </c>
      <c r="E383" s="72" t="s">
        <v>1069</v>
      </c>
      <c r="F383" s="43" t="s">
        <v>342</v>
      </c>
      <c r="G383" s="43" t="s">
        <v>601</v>
      </c>
      <c r="H383" s="36" t="s">
        <v>37</v>
      </c>
      <c r="I383" s="37" t="s">
        <v>50</v>
      </c>
      <c r="J383" s="39"/>
      <c r="K383" s="62">
        <v>2900</v>
      </c>
      <c r="L383" s="78"/>
      <c r="M383" s="28">
        <f t="shared" si="28"/>
        <v>0</v>
      </c>
      <c r="N383" s="84"/>
      <c r="O383" s="51">
        <v>0.2</v>
      </c>
      <c r="P383" s="47">
        <f t="shared" si="29"/>
        <v>0</v>
      </c>
    </row>
    <row r="384" spans="2:16" ht="22.5">
      <c r="B384" s="89"/>
      <c r="C384" s="36">
        <v>15</v>
      </c>
      <c r="D384" s="37" t="s">
        <v>755</v>
      </c>
      <c r="E384" s="72" t="s">
        <v>1070</v>
      </c>
      <c r="F384" s="43" t="s">
        <v>342</v>
      </c>
      <c r="G384" s="43" t="s">
        <v>345</v>
      </c>
      <c r="H384" s="36" t="s">
        <v>37</v>
      </c>
      <c r="I384" s="37" t="s">
        <v>593</v>
      </c>
      <c r="J384" s="39"/>
      <c r="K384" s="62">
        <v>9830</v>
      </c>
      <c r="L384" s="78"/>
      <c r="M384" s="28">
        <f t="shared" si="28"/>
        <v>0</v>
      </c>
      <c r="N384" s="84"/>
      <c r="O384" s="51">
        <v>0.2</v>
      </c>
      <c r="P384" s="47">
        <f t="shared" si="29"/>
        <v>0</v>
      </c>
    </row>
    <row r="385" spans="2:16" ht="12.75">
      <c r="B385" s="89"/>
      <c r="C385" s="36">
        <v>16</v>
      </c>
      <c r="D385" s="37" t="s">
        <v>756</v>
      </c>
      <c r="E385" s="72" t="s">
        <v>1071</v>
      </c>
      <c r="F385" s="43" t="s">
        <v>342</v>
      </c>
      <c r="G385" s="43" t="s">
        <v>400</v>
      </c>
      <c r="H385" s="36" t="s">
        <v>37</v>
      </c>
      <c r="I385" s="37" t="s">
        <v>373</v>
      </c>
      <c r="J385" s="39"/>
      <c r="K385" s="62">
        <v>9418</v>
      </c>
      <c r="L385" s="78"/>
      <c r="M385" s="28">
        <f t="shared" si="28"/>
        <v>0</v>
      </c>
      <c r="N385" s="84"/>
      <c r="O385" s="51">
        <v>0.2</v>
      </c>
      <c r="P385" s="47">
        <f t="shared" si="29"/>
        <v>0</v>
      </c>
    </row>
    <row r="386" spans="2:16" ht="12.75">
      <c r="B386" s="89"/>
      <c r="C386" s="36">
        <v>17</v>
      </c>
      <c r="D386" s="37" t="s">
        <v>757</v>
      </c>
      <c r="E386" s="72" t="s">
        <v>1072</v>
      </c>
      <c r="F386" s="43" t="s">
        <v>342</v>
      </c>
      <c r="G386" s="43" t="s">
        <v>590</v>
      </c>
      <c r="H386" s="36" t="s">
        <v>37</v>
      </c>
      <c r="I386" s="37" t="s">
        <v>373</v>
      </c>
      <c r="J386" s="39"/>
      <c r="K386" s="62">
        <v>6927</v>
      </c>
      <c r="L386" s="78"/>
      <c r="M386" s="28">
        <f t="shared" si="28"/>
        <v>0</v>
      </c>
      <c r="N386" s="84"/>
      <c r="O386" s="51">
        <v>0.2</v>
      </c>
      <c r="P386" s="47">
        <f t="shared" si="29"/>
        <v>0</v>
      </c>
    </row>
    <row r="387" spans="2:16" ht="25.5">
      <c r="B387" s="89"/>
      <c r="C387" s="36">
        <v>18</v>
      </c>
      <c r="D387" s="37" t="s">
        <v>758</v>
      </c>
      <c r="E387" s="72" t="s">
        <v>1073</v>
      </c>
      <c r="F387" s="43" t="s">
        <v>342</v>
      </c>
      <c r="G387" s="43" t="s">
        <v>407</v>
      </c>
      <c r="H387" s="36" t="s">
        <v>37</v>
      </c>
      <c r="I387" s="37" t="s">
        <v>759</v>
      </c>
      <c r="J387" s="39"/>
      <c r="K387" s="62">
        <v>1702</v>
      </c>
      <c r="L387" s="79"/>
      <c r="M387" s="28">
        <f t="shared" si="28"/>
        <v>0</v>
      </c>
      <c r="N387" s="85"/>
      <c r="O387" s="51">
        <v>0.2</v>
      </c>
      <c r="P387" s="47">
        <f t="shared" si="29"/>
        <v>0</v>
      </c>
    </row>
    <row r="388" spans="2:16" ht="12.75">
      <c r="B388" s="89"/>
      <c r="C388" s="92" t="s">
        <v>760</v>
      </c>
      <c r="D388" s="92"/>
      <c r="E388" s="92"/>
      <c r="F388" s="92"/>
      <c r="G388" s="92"/>
      <c r="H388" s="92"/>
      <c r="I388" s="92"/>
      <c r="J388" s="93"/>
      <c r="K388" s="28"/>
      <c r="L388" s="47">
        <v>528074</v>
      </c>
      <c r="M388" s="28">
        <f>SUM(M370:M387)</f>
        <v>0</v>
      </c>
      <c r="N388" s="55"/>
      <c r="O388" s="51"/>
      <c r="P388" s="47">
        <f>SUM(P370:P387)</f>
        <v>0</v>
      </c>
    </row>
    <row r="389" spans="2:16" ht="12.75" customHeight="1">
      <c r="B389" s="86" t="s">
        <v>47</v>
      </c>
      <c r="C389" s="87"/>
      <c r="D389" s="87"/>
      <c r="E389" s="87"/>
      <c r="F389" s="87"/>
      <c r="G389" s="87"/>
      <c r="H389" s="87"/>
      <c r="I389" s="87"/>
      <c r="J389" s="87"/>
      <c r="K389" s="88"/>
      <c r="L389" s="69">
        <f>L14+L24+L46+L64+L71+L75+L89+L98+L103+L111+L128+L132+L157+L200+L218+L270+L303+L308+L327+L350+L363+L367+L388</f>
        <v>63106076.2</v>
      </c>
      <c r="M389" s="111">
        <f>M14+M24+M46+M64+M71+M75+M89+M98+M103+M111+M128+M132+M157+M200+M218+M270+M303+M308+M327+M350+M363+M367+M388</f>
        <v>0</v>
      </c>
      <c r="N389" s="112">
        <f>AVERAGE(N10,N17,N27,N49,N67,N74,N78,N92,N101,N106,N114,N131,N136,N160,N203,N221,N273,N306,N311,N330,N353,N366,N370)</f>
        <v>1.0476190476190477</v>
      </c>
      <c r="O389" s="66"/>
      <c r="P389" s="66"/>
    </row>
    <row r="390" spans="2:16" ht="12.75" customHeight="1">
      <c r="B390" s="86" t="s">
        <v>25</v>
      </c>
      <c r="C390" s="87"/>
      <c r="D390" s="87"/>
      <c r="E390" s="87"/>
      <c r="F390" s="87"/>
      <c r="G390" s="87"/>
      <c r="H390" s="87"/>
      <c r="I390" s="87"/>
      <c r="J390" s="87"/>
      <c r="K390" s="88"/>
      <c r="L390" s="70"/>
      <c r="M390" s="110">
        <f>P14+P24+P46+P64+P71+P75+P89+P98+P103+P111+P128+P132+P157+P200+P218+P270+P303+P308+P327+P350+P363+P367+P388</f>
        <v>0</v>
      </c>
      <c r="N390" s="113"/>
      <c r="O390" s="53"/>
      <c r="P390" s="53"/>
    </row>
    <row r="391" spans="2:16" ht="12.75" customHeight="1">
      <c r="B391" s="86" t="s">
        <v>761</v>
      </c>
      <c r="C391" s="87"/>
      <c r="D391" s="87"/>
      <c r="E391" s="87"/>
      <c r="F391" s="87"/>
      <c r="G391" s="87"/>
      <c r="H391" s="87"/>
      <c r="I391" s="87"/>
      <c r="J391" s="87"/>
      <c r="K391" s="88"/>
      <c r="L391" s="70"/>
      <c r="M391" s="110">
        <f>SUM(M389:M390)</f>
        <v>0</v>
      </c>
      <c r="N391" s="113"/>
      <c r="O391" s="53"/>
      <c r="P391" s="53"/>
    </row>
  </sheetData>
  <sheetProtection/>
  <mergeCells count="113">
    <mergeCell ref="N370:N387"/>
    <mergeCell ref="L28:L45"/>
    <mergeCell ref="L49:L63"/>
    <mergeCell ref="L67:L70"/>
    <mergeCell ref="L78:L88"/>
    <mergeCell ref="L92:L97"/>
    <mergeCell ref="L101:L102"/>
    <mergeCell ref="L106:L110"/>
    <mergeCell ref="L114:L127"/>
    <mergeCell ref="L135:L156"/>
    <mergeCell ref="N221:N269"/>
    <mergeCell ref="N273:N302"/>
    <mergeCell ref="N306:N307"/>
    <mergeCell ref="N311:N326"/>
    <mergeCell ref="N330:N349"/>
    <mergeCell ref="N353:N362"/>
    <mergeCell ref="B2:P2"/>
    <mergeCell ref="B4:P4"/>
    <mergeCell ref="B8:B14"/>
    <mergeCell ref="C8:J8"/>
    <mergeCell ref="C14:J14"/>
    <mergeCell ref="B15:B24"/>
    <mergeCell ref="C15:J15"/>
    <mergeCell ref="C24:J24"/>
    <mergeCell ref="L10:L13"/>
    <mergeCell ref="L17:L23"/>
    <mergeCell ref="B25:B46"/>
    <mergeCell ref="C25:J25"/>
    <mergeCell ref="C46:J46"/>
    <mergeCell ref="B47:B64"/>
    <mergeCell ref="C47:J47"/>
    <mergeCell ref="C64:J64"/>
    <mergeCell ref="B65:B71"/>
    <mergeCell ref="C65:J65"/>
    <mergeCell ref="C71:J71"/>
    <mergeCell ref="B72:B75"/>
    <mergeCell ref="C72:J72"/>
    <mergeCell ref="C75:J75"/>
    <mergeCell ref="B76:B89"/>
    <mergeCell ref="C76:J76"/>
    <mergeCell ref="C89:J89"/>
    <mergeCell ref="B90:B98"/>
    <mergeCell ref="C90:J90"/>
    <mergeCell ref="C98:J98"/>
    <mergeCell ref="B99:B103"/>
    <mergeCell ref="C99:J99"/>
    <mergeCell ref="C103:J103"/>
    <mergeCell ref="B104:B111"/>
    <mergeCell ref="C104:J104"/>
    <mergeCell ref="C111:J111"/>
    <mergeCell ref="B112:B128"/>
    <mergeCell ref="C112:J112"/>
    <mergeCell ref="C128:J128"/>
    <mergeCell ref="B129:B132"/>
    <mergeCell ref="C129:J129"/>
    <mergeCell ref="C132:J132"/>
    <mergeCell ref="B133:B157"/>
    <mergeCell ref="C133:J133"/>
    <mergeCell ref="C157:J157"/>
    <mergeCell ref="B158:B200"/>
    <mergeCell ref="C158:J158"/>
    <mergeCell ref="C200:J200"/>
    <mergeCell ref="B201:B218"/>
    <mergeCell ref="C201:J201"/>
    <mergeCell ref="C218:J218"/>
    <mergeCell ref="B219:B270"/>
    <mergeCell ref="C219:J219"/>
    <mergeCell ref="C270:J270"/>
    <mergeCell ref="B271:B303"/>
    <mergeCell ref="C271:J271"/>
    <mergeCell ref="C303:J303"/>
    <mergeCell ref="B304:B308"/>
    <mergeCell ref="C304:J304"/>
    <mergeCell ref="C308:J308"/>
    <mergeCell ref="B309:B327"/>
    <mergeCell ref="C309:J309"/>
    <mergeCell ref="C327:J327"/>
    <mergeCell ref="B328:B350"/>
    <mergeCell ref="C328:J328"/>
    <mergeCell ref="C350:J350"/>
    <mergeCell ref="B351:B363"/>
    <mergeCell ref="C351:J351"/>
    <mergeCell ref="C363:J363"/>
    <mergeCell ref="B364:B367"/>
    <mergeCell ref="C364:J364"/>
    <mergeCell ref="C367:J367"/>
    <mergeCell ref="B368:B388"/>
    <mergeCell ref="C368:J368"/>
    <mergeCell ref="C388:J388"/>
    <mergeCell ref="B389:K389"/>
    <mergeCell ref="B390:K390"/>
    <mergeCell ref="B391:K391"/>
    <mergeCell ref="N92:N97"/>
    <mergeCell ref="N101:N103"/>
    <mergeCell ref="N106:N110"/>
    <mergeCell ref="N114:N127"/>
    <mergeCell ref="N160:N199"/>
    <mergeCell ref="N203:N217"/>
    <mergeCell ref="L330:L349"/>
    <mergeCell ref="N10:N13"/>
    <mergeCell ref="N17:N23"/>
    <mergeCell ref="N27:N45"/>
    <mergeCell ref="N49:N63"/>
    <mergeCell ref="N67:N70"/>
    <mergeCell ref="N78:N88"/>
    <mergeCell ref="L353:L362"/>
    <mergeCell ref="L370:L387"/>
    <mergeCell ref="L160:L199"/>
    <mergeCell ref="L203:L217"/>
    <mergeCell ref="L221:L269"/>
    <mergeCell ref="L273:L302"/>
    <mergeCell ref="L306:L307"/>
    <mergeCell ref="L311:L326"/>
  </mergeCells>
  <printOptions/>
  <pageMargins left="0.196850393700787" right="0.196850393700787" top="0" bottom="0" header="0" footer="0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7" sqref="E7:G7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0" t="s">
        <v>24</v>
      </c>
      <c r="C2" s="1"/>
      <c r="D2" s="1"/>
      <c r="E2" s="2" t="s">
        <v>51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2</v>
      </c>
      <c r="C5" s="5" t="s">
        <v>28</v>
      </c>
      <c r="D5" s="3"/>
      <c r="E5" s="6" t="s">
        <v>3</v>
      </c>
      <c r="F5" s="7" t="s">
        <v>4</v>
      </c>
      <c r="G5" s="8" t="s">
        <v>5</v>
      </c>
    </row>
    <row r="6" spans="2:7" ht="15" thickBot="1">
      <c r="B6" s="9"/>
      <c r="C6" s="10"/>
      <c r="D6" s="3"/>
      <c r="E6" s="11">
        <f>'Promedia d.o.o. - specifikacija'!L389</f>
        <v>63106076.2</v>
      </c>
      <c r="F6" s="11">
        <f>'Promedia d.o.o. - specifikacija'!M389</f>
        <v>0</v>
      </c>
      <c r="G6" s="12">
        <f>'Promedia d.o.o. - specifikacija'!M391</f>
        <v>0</v>
      </c>
    </row>
    <row r="7" spans="2:7" ht="24.75" customHeight="1" thickBot="1">
      <c r="B7" s="4" t="s">
        <v>6</v>
      </c>
      <c r="C7" s="13" t="s">
        <v>7</v>
      </c>
      <c r="D7" s="3"/>
      <c r="E7" s="101" t="s">
        <v>8</v>
      </c>
      <c r="F7" s="102"/>
      <c r="G7" s="103"/>
    </row>
    <row r="8" spans="2:7" ht="20.25" customHeight="1" thickBot="1">
      <c r="B8" s="9"/>
      <c r="C8" s="10"/>
      <c r="D8" s="3"/>
      <c r="E8" s="14">
        <f>E6/1000</f>
        <v>63106.0762</v>
      </c>
      <c r="F8" s="14">
        <f>F6/1000</f>
        <v>0</v>
      </c>
      <c r="G8" s="15">
        <f>G6/1000</f>
        <v>0</v>
      </c>
    </row>
    <row r="9" spans="2:7" ht="15">
      <c r="B9" s="4" t="s">
        <v>9</v>
      </c>
      <c r="C9" s="13" t="s">
        <v>10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11</v>
      </c>
      <c r="C11" s="13" t="s">
        <v>12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13</v>
      </c>
      <c r="D13" s="3"/>
      <c r="E13" s="17" t="s">
        <v>14</v>
      </c>
      <c r="F13" s="18"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15</v>
      </c>
      <c r="C15" s="5" t="s">
        <v>16</v>
      </c>
      <c r="D15" s="3"/>
      <c r="E15" s="17" t="s">
        <v>17</v>
      </c>
      <c r="F15" s="13" t="s">
        <v>23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15">
      <c r="B17" s="4" t="s">
        <v>18</v>
      </c>
      <c r="C17" s="5" t="s">
        <v>29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19</v>
      </c>
      <c r="C19" s="5" t="s">
        <v>20</v>
      </c>
    </row>
    <row r="20" spans="2:3" ht="14.25">
      <c r="B20" s="9"/>
      <c r="C20" s="10"/>
    </row>
    <row r="21" spans="2:3" ht="15">
      <c r="B21" s="4" t="s">
        <v>21</v>
      </c>
      <c r="C21" s="19" t="s">
        <v>30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antic</cp:lastModifiedBy>
  <cp:lastPrinted>2020-04-03T12:35:40Z</cp:lastPrinted>
  <dcterms:created xsi:type="dcterms:W3CDTF">2014-01-17T13:07:43Z</dcterms:created>
  <dcterms:modified xsi:type="dcterms:W3CDTF">2020-05-04T09:39:36Z</dcterms:modified>
  <cp:category/>
  <cp:version/>
  <cp:contentType/>
  <cp:contentStatus/>
</cp:coreProperties>
</file>