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<sst xmlns="http://schemas.openxmlformats.org/spreadsheetml/2006/main" count="197" uniqueCount="142">
  <si>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</si>
  <si>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</si>
  <si>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</si>
  <si>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</si>
  <si>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</si>
  <si>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</si>
  <si>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</si>
  <si>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</si>
  <si>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</si>
  <si>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</si>
  <si>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</si>
  <si>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</si>
  <si>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</si>
  <si>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</si>
  <si>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</si>
  <si>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</si>
  <si>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</si>
  <si>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</si>
  <si>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</si>
  <si>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</si>
  <si>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</si>
  <si>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</si>
  <si>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</si>
  <si>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</si>
  <si>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</si>
  <si>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</si>
  <si>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</si>
  <si>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</si>
  <si>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</si>
  <si>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</si>
  <si>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</si>
  <si>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</si>
  <si>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</si>
  <si>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</si>
  <si>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</si>
  <si>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</si>
  <si>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bočica staklena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</si>
  <si>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</si>
  <si>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</si>
  <si>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</si>
  <si>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</si>
  <si>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</si>
  <si>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BBRAUN D.O.O.</t>
  </si>
  <si>
    <t>0179355</t>
  </si>
  <si>
    <t>Tetraspan 6%</t>
  </si>
  <si>
    <t>B. Braun Medical SA, Švajcarska</t>
  </si>
  <si>
    <t>rastvor za infuziju</t>
  </si>
  <si>
    <t>500 ml (60 g/l + 6,252 g/l + 298,4 mg/l + 367,5 mg/l + 203,3 mg/l + 3,266 g/l + 671 mg/l)</t>
  </si>
  <si>
    <t>boca</t>
  </si>
  <si>
    <t>aminokiseline 10% sa elektrolitima 500 ml</t>
  </si>
  <si>
    <t>0174203</t>
  </si>
  <si>
    <t>Aminoplasmal B. Braun 10% E</t>
  </si>
  <si>
    <t>B. Braun Mlesungen AG, Nemačka</t>
  </si>
  <si>
    <t>500 ml</t>
  </si>
  <si>
    <t>boca staklena</t>
  </si>
  <si>
    <t>glukoza 5%, boca plastična 100 ml</t>
  </si>
  <si>
    <t>0173306</t>
  </si>
  <si>
    <t xml:space="preserve">Glukoza 5% B. Braun </t>
  </si>
  <si>
    <t>100 ml (5%)</t>
  </si>
  <si>
    <t xml:space="preserve">boca </t>
  </si>
  <si>
    <t>0171320</t>
  </si>
  <si>
    <t>Nutriflex Lipid peri</t>
  </si>
  <si>
    <t>emulzija za infuziju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</si>
  <si>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</si>
  <si>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ml</t>
  </si>
  <si>
    <t>0171321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</si>
  <si>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</si>
  <si>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hidroksietilskrob 6%, natrijum-hlorid, kalijum-hlorid, kalcijum-hlorid, magnezijum-hlorid, natrijum-acetat, jabučna kiselina 500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</si>
  <si>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 i 1875 ml</t>
  </si>
  <si>
    <t>79</t>
  </si>
  <si>
    <t>80</t>
  </si>
  <si>
    <t>0171323</t>
  </si>
  <si>
    <t>Nutriflex lipid plus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</si>
  <si>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</si>
  <si>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0171324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</si>
  <si>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</si>
  <si>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 i 1875 ml</t>
  </si>
  <si>
    <t>natrijum hlorid, kalijum hlorid, kalcijum hlorid (Ringerov rastvor), boca plastična 1000 ml</t>
  </si>
  <si>
    <t>0175316</t>
  </si>
  <si>
    <t>Ringerov rastvor B. Braun</t>
  </si>
  <si>
    <t>1000 ml (8.6 g/l + 0.3 g/l + 0.33 g/l)</t>
  </si>
  <si>
    <t>natrijum hlorid, kalijum hlorid, kalcijum hlorid, natrijum laktat (Hartmanov rastvor), boca plastična 1000 ml</t>
  </si>
  <si>
    <t>0175321</t>
  </si>
  <si>
    <t xml:space="preserve">Hartmanov rastvor B. Braun </t>
  </si>
  <si>
    <t>1000 ml (6 g/l + 0,4 g/l + 0,27g/l + 6,24 g/l)</t>
  </si>
  <si>
    <t>kalijum-hlorid 1 mmol/ml, 100 ml</t>
  </si>
  <si>
    <t>0175335</t>
  </si>
  <si>
    <t>Kalijum hlorid 7,45% B. Braun</t>
  </si>
  <si>
    <t>koncentrat za rastvor za infuziju</t>
  </si>
  <si>
    <t>100 ml (1 mmol/ml)</t>
  </si>
  <si>
    <t>natrijum hlorid 0,9% (fiziološki rastvor), boca plastična 100 ml</t>
  </si>
  <si>
    <t>0175312</t>
  </si>
  <si>
    <t>Natrijum hlorid 0,9% B. Braun</t>
  </si>
  <si>
    <t>100 ml (9 g/l)</t>
  </si>
  <si>
    <t>natrijum hlorid 0,9% (fiziološki rastvor), boca plastična 250 ml</t>
  </si>
  <si>
    <t>0175585</t>
  </si>
  <si>
    <t>250 ml (9 g/l)</t>
  </si>
  <si>
    <t>natrijum hlorid 0,9% (fiziološki rastvor), boca plastična 1000 ml</t>
  </si>
  <si>
    <t>0175311</t>
  </si>
  <si>
    <t>1000 ml (9g/l)</t>
  </si>
  <si>
    <t>gentamicin 240 mg</t>
  </si>
  <si>
    <t>0024604</t>
  </si>
  <si>
    <t>Gentamicin</t>
  </si>
  <si>
    <t>B. Braun Medical SA, Španija</t>
  </si>
  <si>
    <t>240 mg/80 ml</t>
  </si>
  <si>
    <t>flukonazol 400 mg</t>
  </si>
  <si>
    <t>0327000</t>
  </si>
  <si>
    <t>Fluconazole B. Braun</t>
  </si>
  <si>
    <t>400 mg/200 ml</t>
  </si>
  <si>
    <t>kontejner plastični</t>
  </si>
  <si>
    <t>remifentanil 1 mg</t>
  </si>
  <si>
    <t>0087623</t>
  </si>
  <si>
    <t>REMIFENTANIL B. BRAUN 5x1 mg</t>
  </si>
  <si>
    <t>HAMELN RDS A.S. Slovačka</t>
  </si>
  <si>
    <t>prašak za koncentrat za rastvor za injekciju/infuziju</t>
  </si>
  <si>
    <t>1 mg</t>
  </si>
  <si>
    <t>remifentanil 5 mg</t>
  </si>
  <si>
    <t>0087625</t>
  </si>
  <si>
    <t>REMIFENTANIL B. BRAUN 5x5 mg</t>
  </si>
  <si>
    <t>5 mg</t>
  </si>
  <si>
    <t>propofol 2% 1000 mg</t>
  </si>
  <si>
    <t>0080433</t>
  </si>
  <si>
    <t>Propofol lipuro 2%</t>
  </si>
  <si>
    <t>B. Braun Melsungen AG</t>
  </si>
  <si>
    <t>emulzija za injekciju/infuziju</t>
  </si>
  <si>
    <t>1000 mg/50 ml</t>
  </si>
  <si>
    <t>paracetamol 500 mg</t>
  </si>
  <si>
    <t>0088333</t>
  </si>
  <si>
    <t>Paracetamol B. Braun</t>
  </si>
  <si>
    <t>B. Braun Medical SA</t>
  </si>
  <si>
    <t>500 mg/50 ml</t>
  </si>
  <si>
    <t>voda za injekcije 100 ml</t>
  </si>
  <si>
    <t>0176000</t>
  </si>
  <si>
    <t>Voda za injekcije B. Braun</t>
  </si>
  <si>
    <t>B. Braun Melsungen AG, Nemačka</t>
  </si>
  <si>
    <t>rastvarač za parenteralnu upotrebu</t>
  </si>
  <si>
    <t>100 ml</t>
  </si>
  <si>
    <t>voda za injekcije 250 ml</t>
  </si>
  <si>
    <t>0176001</t>
  </si>
  <si>
    <t>250 ml</t>
  </si>
  <si>
    <t>voda za injekcije 500 ml</t>
  </si>
  <si>
    <t>0176002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</si>
</sst>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62" applyFont="1" applyFill="1" applyBorder="1" applyAlignment="1">
      <alignment horizontal="center" vertical="center" wrapText="1"/>
      <protection/>
    </xf>
    <xf numFmtId="4" fontId="48" fillId="0" borderId="10" xfId="62" applyNumberFormat="1" applyFont="1" applyFill="1" applyBorder="1" applyAlignment="1">
      <alignment horizontal="center" vertical="center" wrapText="1"/>
      <protection/>
    </xf>
    <xf numFmtId="0" fontId="4" fillId="33" borderId="11" xfId="62" applyFont="1" applyFill="1" applyBorder="1" applyAlignment="1">
      <alignment horizontal="center" vertical="center" wrapText="1"/>
      <protection/>
    </xf>
    <xf numFmtId="0" fontId="4" fillId="33" borderId="15" xfId="62" applyFont="1" applyFill="1" applyBorder="1" applyAlignment="1">
      <alignment horizontal="center" vertical="center" wrapText="1"/>
      <protection/>
    </xf>
    <xf numFmtId="0" fontId="4" fillId="33" borderId="13" xfId="62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5" borderId="10" xfId="63" applyNumberFormat="1" applyFont="1" applyFill="1" applyBorder="1" applyAlignment="1">
      <alignment horizontal="center" vertical="center" wrapText="1"/>
      <protection/>
    </xf>
    <xf numFmtId="3" fontId="53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 wrapText="1"/>
    </xf>
    <xf numFmtId="3" fontId="53" fillId="34" borderId="17" xfId="0" applyNumberFormat="1" applyFont="1" applyFill="1" applyBorder="1" applyAlignment="1">
      <alignment horizontal="center" vertical="center" wrapText="1"/>
    </xf>
    <xf numFmtId="3" fontId="53" fillId="34" borderId="18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50" fillId="33" borderId="14" xfId="62" applyNumberFormat="1" applyFont="1" applyFill="1" applyBorder="1" applyAlignment="1">
      <alignment horizontal="center" vertical="center" wrapText="1"/>
      <protection/>
    </xf>
    <xf numFmtId="4" fontId="50" fillId="33" borderId="12" xfId="62" applyNumberFormat="1" applyFont="1" applyFill="1" applyBorder="1" applyAlignment="1">
      <alignment horizontal="center" vertical="center" wrapText="1"/>
      <protection/>
    </xf>
    <xf numFmtId="4" fontId="50" fillId="33" borderId="16" xfId="62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2" xfId="58"/>
    <cellStyle name="Normal 2 2 13" xfId="59"/>
    <cellStyle name="Normal 2 2 2" xfId="60"/>
    <cellStyle name="Normal 2 3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PageLayoutView="0" workbookViewId="0" topLeftCell="A16">
      <selection activeCell="K25" sqref="K25"/>
    </sheetView>
  </sheetViews>
  <sheetFormatPr defaultColWidth="9.140625" defaultRowHeight="15"/>
  <cols>
    <col min="1" max="1" width="8.00390625" style="45" customWidth="1"/>
    <col min="2" max="2" width="19.140625" style="18" customWidth="1"/>
    <col min="3" max="3" width="9.28125" style="2" customWidth="1"/>
    <col min="4" max="4" width="13.8515625" style="2" customWidth="1"/>
    <col min="5" max="5" width="24.28125" style="18" customWidth="1"/>
    <col min="6" max="6" width="14.421875" style="2" customWidth="1"/>
    <col min="7" max="7" width="18.00390625" style="2" customWidth="1"/>
    <col min="8" max="8" width="10.7109375" style="2" customWidth="1"/>
    <col min="9" max="9" width="9.8515625" style="27" customWidth="1"/>
    <col min="10" max="10" width="13.140625" style="48" hidden="1" customWidth="1"/>
    <col min="11" max="11" width="12.57421875" style="28" customWidth="1"/>
    <col min="12" max="12" width="15.57421875" style="28" hidden="1" customWidth="1"/>
    <col min="13" max="13" width="17.140625" style="28" customWidth="1"/>
    <col min="14" max="14" width="16.28125" style="27" hidden="1" customWidth="1"/>
    <col min="15" max="15" width="17.57421875" style="2" customWidth="1"/>
    <col min="16" max="16384" width="9.140625" style="2" customWidth="1"/>
  </cols>
  <sheetData>
    <row r="2" spans="1:15" ht="12.75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6"/>
    </row>
    <row r="3" spans="1:15" ht="12.75">
      <c r="A3" s="52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6"/>
    </row>
    <row r="6" spans="1:14" ht="33.75">
      <c r="A6" s="33" t="s">
        <v>39</v>
      </c>
      <c r="B6" s="33" t="s">
        <v>37</v>
      </c>
      <c r="C6" s="34" t="s">
        <v>0</v>
      </c>
      <c r="D6" s="34" t="s">
        <v>25</v>
      </c>
      <c r="E6" s="34" t="s">
        <v>2</v>
      </c>
      <c r="F6" s="34" t="s">
        <v>1</v>
      </c>
      <c r="G6" s="35" t="s">
        <v>38</v>
      </c>
      <c r="H6" s="36" t="s">
        <v>3</v>
      </c>
      <c r="I6" s="37" t="s">
        <v>4</v>
      </c>
      <c r="J6" s="32" t="s">
        <v>5</v>
      </c>
      <c r="K6" s="38" t="s">
        <v>6</v>
      </c>
      <c r="L6" s="32" t="s">
        <v>7</v>
      </c>
      <c r="M6" s="38" t="s">
        <v>35</v>
      </c>
      <c r="N6" s="39" t="s">
        <v>8</v>
      </c>
    </row>
    <row r="7" spans="1:14" s="19" customFormat="1" ht="67.5">
      <c r="A7" s="40">
        <v>56</v>
      </c>
      <c r="B7" s="40" t="s">
        <v>67</v>
      </c>
      <c r="C7" s="40" t="s">
        <v>43</v>
      </c>
      <c r="D7" s="40" t="s">
        <v>44</v>
      </c>
      <c r="E7" s="40" t="s">
        <v>45</v>
      </c>
      <c r="F7" s="40" t="s">
        <v>46</v>
      </c>
      <c r="G7" s="40" t="s">
        <v>47</v>
      </c>
      <c r="H7" s="41" t="s">
        <v>48</v>
      </c>
      <c r="I7" s="42"/>
      <c r="J7" s="47">
        <v>686.78</v>
      </c>
      <c r="K7" s="38">
        <v>686</v>
      </c>
      <c r="L7" s="32">
        <f>I7*J7</f>
        <v>0</v>
      </c>
      <c r="M7" s="38">
        <f>I7*K7</f>
        <v>0</v>
      </c>
      <c r="N7" s="39">
        <v>1</v>
      </c>
    </row>
    <row r="8" spans="1:14" s="19" customFormat="1" ht="22.5">
      <c r="A8" s="40">
        <v>61</v>
      </c>
      <c r="B8" s="40" t="s">
        <v>49</v>
      </c>
      <c r="C8" s="40" t="s">
        <v>50</v>
      </c>
      <c r="D8" s="40" t="s">
        <v>51</v>
      </c>
      <c r="E8" s="40" t="s">
        <v>52</v>
      </c>
      <c r="F8" s="40" t="s">
        <v>46</v>
      </c>
      <c r="G8" s="40" t="s">
        <v>53</v>
      </c>
      <c r="H8" s="41" t="s">
        <v>54</v>
      </c>
      <c r="I8" s="42"/>
      <c r="J8" s="47">
        <v>752.1</v>
      </c>
      <c r="K8" s="38">
        <v>730</v>
      </c>
      <c r="L8" s="32">
        <f aca="true" t="shared" si="0" ref="L8:L28">I8*J8</f>
        <v>0</v>
      </c>
      <c r="M8" s="38">
        <f aca="true" t="shared" si="1" ref="M8:M28">I8*K8</f>
        <v>0</v>
      </c>
      <c r="N8" s="39">
        <v>1</v>
      </c>
    </row>
    <row r="9" spans="1:14" s="19" customFormat="1" ht="22.5">
      <c r="A9" s="40">
        <v>67</v>
      </c>
      <c r="B9" s="40" t="s">
        <v>55</v>
      </c>
      <c r="C9" s="40" t="s">
        <v>56</v>
      </c>
      <c r="D9" s="40" t="s">
        <v>57</v>
      </c>
      <c r="E9" s="40" t="s">
        <v>52</v>
      </c>
      <c r="F9" s="40" t="s">
        <v>46</v>
      </c>
      <c r="G9" s="40" t="s">
        <v>58</v>
      </c>
      <c r="H9" s="41" t="s">
        <v>59</v>
      </c>
      <c r="I9" s="42"/>
      <c r="J9" s="47">
        <v>60.09</v>
      </c>
      <c r="K9" s="38">
        <v>59.8</v>
      </c>
      <c r="L9" s="32">
        <f t="shared" si="0"/>
        <v>0</v>
      </c>
      <c r="M9" s="38">
        <f t="shared" si="1"/>
        <v>0</v>
      </c>
      <c r="N9" s="39">
        <v>1</v>
      </c>
    </row>
    <row r="10" spans="1:14" s="19" customFormat="1" ht="146.25">
      <c r="A10" s="53" t="s">
        <v>69</v>
      </c>
      <c r="B10" s="53" t="s">
        <v>68</v>
      </c>
      <c r="C10" s="40" t="s">
        <v>60</v>
      </c>
      <c r="D10" s="40" t="s">
        <v>61</v>
      </c>
      <c r="E10" s="40" t="s">
        <v>52</v>
      </c>
      <c r="F10" s="40" t="s">
        <v>62</v>
      </c>
      <c r="G10" s="40" t="s">
        <v>63</v>
      </c>
      <c r="H10" s="41" t="s">
        <v>64</v>
      </c>
      <c r="I10" s="42"/>
      <c r="J10" s="47">
        <v>1.71</v>
      </c>
      <c r="K10" s="38">
        <v>1.65</v>
      </c>
      <c r="L10" s="32">
        <f t="shared" si="0"/>
        <v>0</v>
      </c>
      <c r="M10" s="38">
        <f t="shared" si="1"/>
        <v>0</v>
      </c>
      <c r="N10" s="49">
        <v>1</v>
      </c>
    </row>
    <row r="11" spans="1:14" s="19" customFormat="1" ht="146.25">
      <c r="A11" s="53"/>
      <c r="B11" s="53"/>
      <c r="C11" s="40" t="s">
        <v>65</v>
      </c>
      <c r="D11" s="40" t="s">
        <v>61</v>
      </c>
      <c r="E11" s="40" t="s">
        <v>52</v>
      </c>
      <c r="F11" s="40" t="s">
        <v>62</v>
      </c>
      <c r="G11" s="40" t="s">
        <v>66</v>
      </c>
      <c r="H11" s="41" t="s">
        <v>64</v>
      </c>
      <c r="I11" s="42"/>
      <c r="J11" s="47">
        <v>1.71</v>
      </c>
      <c r="K11" s="38">
        <v>1.65</v>
      </c>
      <c r="L11" s="32">
        <f t="shared" si="0"/>
        <v>0</v>
      </c>
      <c r="M11" s="38">
        <f t="shared" si="1"/>
        <v>0</v>
      </c>
      <c r="N11" s="50"/>
    </row>
    <row r="12" spans="1:14" s="19" customFormat="1" ht="157.5">
      <c r="A12" s="53" t="s">
        <v>70</v>
      </c>
      <c r="B12" s="53" t="s">
        <v>76</v>
      </c>
      <c r="C12" s="40" t="s">
        <v>71</v>
      </c>
      <c r="D12" s="40" t="s">
        <v>72</v>
      </c>
      <c r="E12" s="40" t="s">
        <v>52</v>
      </c>
      <c r="F12" s="40" t="s">
        <v>62</v>
      </c>
      <c r="G12" s="41" t="s">
        <v>73</v>
      </c>
      <c r="H12" s="43" t="s">
        <v>64</v>
      </c>
      <c r="I12" s="42"/>
      <c r="J12" s="47">
        <v>2.05</v>
      </c>
      <c r="K12" s="38">
        <v>1.67</v>
      </c>
      <c r="L12" s="32">
        <f t="shared" si="0"/>
        <v>0</v>
      </c>
      <c r="M12" s="38">
        <f t="shared" si="1"/>
        <v>0</v>
      </c>
      <c r="N12" s="49">
        <v>1</v>
      </c>
    </row>
    <row r="13" spans="1:14" s="19" customFormat="1" ht="157.5">
      <c r="A13" s="53"/>
      <c r="B13" s="53"/>
      <c r="C13" s="40" t="s">
        <v>74</v>
      </c>
      <c r="D13" s="40" t="s">
        <v>72</v>
      </c>
      <c r="E13" s="40" t="s">
        <v>52</v>
      </c>
      <c r="F13" s="40" t="s">
        <v>62</v>
      </c>
      <c r="G13" s="41" t="s">
        <v>75</v>
      </c>
      <c r="H13" s="43" t="s">
        <v>64</v>
      </c>
      <c r="I13" s="42"/>
      <c r="J13" s="47">
        <v>2.05</v>
      </c>
      <c r="K13" s="38">
        <v>1.67</v>
      </c>
      <c r="L13" s="32">
        <f t="shared" si="0"/>
        <v>0</v>
      </c>
      <c r="M13" s="38">
        <f t="shared" si="1"/>
        <v>0</v>
      </c>
      <c r="N13" s="50"/>
    </row>
    <row r="14" spans="1:14" s="19" customFormat="1" ht="45">
      <c r="A14" s="40">
        <v>85</v>
      </c>
      <c r="B14" s="40" t="s">
        <v>77</v>
      </c>
      <c r="C14" s="40" t="s">
        <v>78</v>
      </c>
      <c r="D14" s="40" t="s">
        <v>79</v>
      </c>
      <c r="E14" s="40" t="s">
        <v>52</v>
      </c>
      <c r="F14" s="40" t="s">
        <v>46</v>
      </c>
      <c r="G14" s="41" t="s">
        <v>80</v>
      </c>
      <c r="H14" s="43" t="s">
        <v>59</v>
      </c>
      <c r="I14" s="42"/>
      <c r="J14" s="47">
        <v>154.49</v>
      </c>
      <c r="K14" s="38">
        <v>145</v>
      </c>
      <c r="L14" s="32">
        <f t="shared" si="0"/>
        <v>0</v>
      </c>
      <c r="M14" s="38">
        <f t="shared" si="1"/>
        <v>0</v>
      </c>
      <c r="N14" s="39">
        <v>1</v>
      </c>
    </row>
    <row r="15" spans="1:14" s="19" customFormat="1" ht="56.25">
      <c r="A15" s="40">
        <v>88</v>
      </c>
      <c r="B15" s="40" t="s">
        <v>81</v>
      </c>
      <c r="C15" s="40" t="s">
        <v>82</v>
      </c>
      <c r="D15" s="40" t="s">
        <v>83</v>
      </c>
      <c r="E15" s="40" t="s">
        <v>52</v>
      </c>
      <c r="F15" s="40" t="s">
        <v>46</v>
      </c>
      <c r="G15" s="41" t="s">
        <v>84</v>
      </c>
      <c r="H15" s="43" t="s">
        <v>48</v>
      </c>
      <c r="I15" s="42"/>
      <c r="J15" s="47">
        <v>123.45</v>
      </c>
      <c r="K15" s="38">
        <v>123.45</v>
      </c>
      <c r="L15" s="32">
        <f t="shared" si="0"/>
        <v>0</v>
      </c>
      <c r="M15" s="38">
        <f t="shared" si="1"/>
        <v>0</v>
      </c>
      <c r="N15" s="39">
        <v>1</v>
      </c>
    </row>
    <row r="16" spans="1:14" s="19" customFormat="1" ht="22.5">
      <c r="A16" s="40">
        <v>118</v>
      </c>
      <c r="B16" s="40" t="s">
        <v>85</v>
      </c>
      <c r="C16" s="40" t="s">
        <v>86</v>
      </c>
      <c r="D16" s="40" t="s">
        <v>87</v>
      </c>
      <c r="E16" s="40" t="s">
        <v>52</v>
      </c>
      <c r="F16" s="40" t="s">
        <v>88</v>
      </c>
      <c r="G16" s="41" t="s">
        <v>89</v>
      </c>
      <c r="H16" s="43" t="s">
        <v>54</v>
      </c>
      <c r="I16" s="42"/>
      <c r="J16" s="47">
        <v>157.23</v>
      </c>
      <c r="K16" s="38">
        <v>157</v>
      </c>
      <c r="L16" s="32">
        <f t="shared" si="0"/>
        <v>0</v>
      </c>
      <c r="M16" s="38">
        <f t="shared" si="1"/>
        <v>0</v>
      </c>
      <c r="N16" s="39">
        <v>1</v>
      </c>
    </row>
    <row r="17" spans="1:14" s="19" customFormat="1" ht="33.75">
      <c r="A17" s="40">
        <v>122</v>
      </c>
      <c r="B17" s="40" t="s">
        <v>90</v>
      </c>
      <c r="C17" s="40" t="s">
        <v>91</v>
      </c>
      <c r="D17" s="40" t="s">
        <v>92</v>
      </c>
      <c r="E17" s="40" t="s">
        <v>52</v>
      </c>
      <c r="F17" s="40" t="s">
        <v>46</v>
      </c>
      <c r="G17" s="41" t="s">
        <v>93</v>
      </c>
      <c r="H17" s="43" t="s">
        <v>48</v>
      </c>
      <c r="I17" s="42"/>
      <c r="J17" s="47">
        <v>57.6</v>
      </c>
      <c r="K17" s="38">
        <v>54</v>
      </c>
      <c r="L17" s="32">
        <f t="shared" si="0"/>
        <v>0</v>
      </c>
      <c r="M17" s="38">
        <f t="shared" si="1"/>
        <v>0</v>
      </c>
      <c r="N17" s="39">
        <v>1</v>
      </c>
    </row>
    <row r="18" spans="1:14" s="19" customFormat="1" ht="33.75">
      <c r="A18" s="40">
        <v>125</v>
      </c>
      <c r="B18" s="40" t="s">
        <v>94</v>
      </c>
      <c r="C18" s="40" t="s">
        <v>95</v>
      </c>
      <c r="D18" s="40" t="s">
        <v>92</v>
      </c>
      <c r="E18" s="40" t="s">
        <v>52</v>
      </c>
      <c r="F18" s="40" t="s">
        <v>46</v>
      </c>
      <c r="G18" s="41" t="s">
        <v>96</v>
      </c>
      <c r="H18" s="43" t="s">
        <v>48</v>
      </c>
      <c r="I18" s="42"/>
      <c r="J18" s="47">
        <v>52.4</v>
      </c>
      <c r="K18" s="38">
        <v>52.4</v>
      </c>
      <c r="L18" s="32">
        <f t="shared" si="0"/>
        <v>0</v>
      </c>
      <c r="M18" s="38">
        <f t="shared" si="1"/>
        <v>0</v>
      </c>
      <c r="N18" s="39">
        <v>1</v>
      </c>
    </row>
    <row r="19" spans="1:14" s="19" customFormat="1" ht="33.75">
      <c r="A19" s="40">
        <v>129</v>
      </c>
      <c r="B19" s="40" t="s">
        <v>97</v>
      </c>
      <c r="C19" s="40" t="s">
        <v>98</v>
      </c>
      <c r="D19" s="40" t="s">
        <v>92</v>
      </c>
      <c r="E19" s="40" t="s">
        <v>52</v>
      </c>
      <c r="F19" s="40" t="s">
        <v>46</v>
      </c>
      <c r="G19" s="41" t="s">
        <v>99</v>
      </c>
      <c r="H19" s="43" t="s">
        <v>48</v>
      </c>
      <c r="I19" s="42"/>
      <c r="J19" s="47">
        <v>144.62</v>
      </c>
      <c r="K19" s="38">
        <v>135</v>
      </c>
      <c r="L19" s="32">
        <f t="shared" si="0"/>
        <v>0</v>
      </c>
      <c r="M19" s="38">
        <f t="shared" si="1"/>
        <v>0</v>
      </c>
      <c r="N19" s="39">
        <v>1</v>
      </c>
    </row>
    <row r="20" spans="1:14" s="19" customFormat="1" ht="12.75">
      <c r="A20" s="40">
        <v>221</v>
      </c>
      <c r="B20" s="40" t="s">
        <v>100</v>
      </c>
      <c r="C20" s="40" t="s">
        <v>101</v>
      </c>
      <c r="D20" s="40" t="s">
        <v>102</v>
      </c>
      <c r="E20" s="40" t="s">
        <v>103</v>
      </c>
      <c r="F20" s="40" t="s">
        <v>46</v>
      </c>
      <c r="G20" s="41" t="s">
        <v>104</v>
      </c>
      <c r="H20" s="43" t="s">
        <v>59</v>
      </c>
      <c r="I20" s="42"/>
      <c r="J20" s="47">
        <v>305.27</v>
      </c>
      <c r="K20" s="38">
        <v>300</v>
      </c>
      <c r="L20" s="32">
        <f t="shared" si="0"/>
        <v>0</v>
      </c>
      <c r="M20" s="38">
        <f t="shared" si="1"/>
        <v>0</v>
      </c>
      <c r="N20" s="39">
        <v>1</v>
      </c>
    </row>
    <row r="21" spans="1:14" s="19" customFormat="1" ht="22.5">
      <c r="A21" s="40">
        <v>243</v>
      </c>
      <c r="B21" s="40" t="s">
        <v>105</v>
      </c>
      <c r="C21" s="40" t="s">
        <v>106</v>
      </c>
      <c r="D21" s="40" t="s">
        <v>107</v>
      </c>
      <c r="E21" s="40" t="s">
        <v>103</v>
      </c>
      <c r="F21" s="40" t="s">
        <v>46</v>
      </c>
      <c r="G21" s="41" t="s">
        <v>108</v>
      </c>
      <c r="H21" s="43" t="s">
        <v>109</v>
      </c>
      <c r="I21" s="42"/>
      <c r="J21" s="47">
        <v>1166.26</v>
      </c>
      <c r="K21" s="38">
        <v>710</v>
      </c>
      <c r="L21" s="32">
        <f t="shared" si="0"/>
        <v>0</v>
      </c>
      <c r="M21" s="38">
        <f t="shared" si="1"/>
        <v>0</v>
      </c>
      <c r="N21" s="39">
        <v>1</v>
      </c>
    </row>
    <row r="22" spans="1:14" s="19" customFormat="1" ht="45">
      <c r="A22" s="40">
        <v>297</v>
      </c>
      <c r="B22" s="40" t="s">
        <v>110</v>
      </c>
      <c r="C22" s="40" t="s">
        <v>111</v>
      </c>
      <c r="D22" s="40" t="s">
        <v>112</v>
      </c>
      <c r="E22" s="40" t="s">
        <v>113</v>
      </c>
      <c r="F22" s="40" t="s">
        <v>114</v>
      </c>
      <c r="G22" s="41" t="s">
        <v>115</v>
      </c>
      <c r="H22" s="43" t="s">
        <v>36</v>
      </c>
      <c r="I22" s="42"/>
      <c r="J22" s="47">
        <v>346.62</v>
      </c>
      <c r="K22" s="38">
        <v>346</v>
      </c>
      <c r="L22" s="32">
        <f t="shared" si="0"/>
        <v>0</v>
      </c>
      <c r="M22" s="38">
        <f t="shared" si="1"/>
        <v>0</v>
      </c>
      <c r="N22" s="39">
        <v>1</v>
      </c>
    </row>
    <row r="23" spans="1:14" s="19" customFormat="1" ht="45">
      <c r="A23" s="40">
        <v>299</v>
      </c>
      <c r="B23" s="40" t="s">
        <v>116</v>
      </c>
      <c r="C23" s="40" t="s">
        <v>117</v>
      </c>
      <c r="D23" s="40" t="s">
        <v>118</v>
      </c>
      <c r="E23" s="40" t="s">
        <v>113</v>
      </c>
      <c r="F23" s="40" t="s">
        <v>114</v>
      </c>
      <c r="G23" s="41" t="s">
        <v>119</v>
      </c>
      <c r="H23" s="43" t="s">
        <v>36</v>
      </c>
      <c r="I23" s="42"/>
      <c r="J23" s="47">
        <v>1618.22</v>
      </c>
      <c r="K23" s="38">
        <v>1600</v>
      </c>
      <c r="L23" s="32">
        <f t="shared" si="0"/>
        <v>0</v>
      </c>
      <c r="M23" s="38">
        <f t="shared" si="1"/>
        <v>0</v>
      </c>
      <c r="N23" s="39">
        <v>1</v>
      </c>
    </row>
    <row r="24" spans="1:14" s="19" customFormat="1" ht="22.5">
      <c r="A24" s="40">
        <v>304</v>
      </c>
      <c r="B24" s="40" t="s">
        <v>120</v>
      </c>
      <c r="C24" s="40" t="s">
        <v>121</v>
      </c>
      <c r="D24" s="40" t="s">
        <v>122</v>
      </c>
      <c r="E24" s="40" t="s">
        <v>123</v>
      </c>
      <c r="F24" s="40" t="s">
        <v>124</v>
      </c>
      <c r="G24" s="41" t="s">
        <v>125</v>
      </c>
      <c r="H24" s="43" t="s">
        <v>36</v>
      </c>
      <c r="I24" s="42"/>
      <c r="J24" s="47">
        <v>1092.69</v>
      </c>
      <c r="K24" s="38">
        <v>983.42</v>
      </c>
      <c r="L24" s="32">
        <f t="shared" si="0"/>
        <v>0</v>
      </c>
      <c r="M24" s="38">
        <f t="shared" si="1"/>
        <v>0</v>
      </c>
      <c r="N24" s="39">
        <v>1</v>
      </c>
    </row>
    <row r="25" spans="1:14" s="19" customFormat="1" ht="22.5">
      <c r="A25" s="40">
        <v>318</v>
      </c>
      <c r="B25" s="40" t="s">
        <v>126</v>
      </c>
      <c r="C25" s="40" t="s">
        <v>127</v>
      </c>
      <c r="D25" s="40" t="s">
        <v>128</v>
      </c>
      <c r="E25" s="40" t="s">
        <v>129</v>
      </c>
      <c r="F25" s="40" t="s">
        <v>46</v>
      </c>
      <c r="G25" s="41" t="s">
        <v>130</v>
      </c>
      <c r="H25" s="43" t="s">
        <v>109</v>
      </c>
      <c r="I25" s="42"/>
      <c r="J25" s="47">
        <v>140.91</v>
      </c>
      <c r="K25" s="38">
        <v>135</v>
      </c>
      <c r="L25" s="32">
        <f t="shared" si="0"/>
        <v>0</v>
      </c>
      <c r="M25" s="38">
        <f t="shared" si="1"/>
        <v>0</v>
      </c>
      <c r="N25" s="39">
        <v>1</v>
      </c>
    </row>
    <row r="26" spans="1:14" s="19" customFormat="1" ht="33.75">
      <c r="A26" s="40">
        <v>353</v>
      </c>
      <c r="B26" s="40" t="s">
        <v>131</v>
      </c>
      <c r="C26" s="40" t="s">
        <v>132</v>
      </c>
      <c r="D26" s="40" t="s">
        <v>133</v>
      </c>
      <c r="E26" s="40" t="s">
        <v>134</v>
      </c>
      <c r="F26" s="40" t="s">
        <v>135</v>
      </c>
      <c r="G26" s="41" t="s">
        <v>136</v>
      </c>
      <c r="H26" s="43" t="s">
        <v>48</v>
      </c>
      <c r="I26" s="42"/>
      <c r="J26" s="47">
        <v>73.87</v>
      </c>
      <c r="K26" s="38">
        <v>73.87</v>
      </c>
      <c r="L26" s="32">
        <f t="shared" si="0"/>
        <v>0</v>
      </c>
      <c r="M26" s="38">
        <f t="shared" si="1"/>
        <v>0</v>
      </c>
      <c r="N26" s="39">
        <v>1</v>
      </c>
    </row>
    <row r="27" spans="1:14" s="19" customFormat="1" ht="33.75">
      <c r="A27" s="40">
        <v>354</v>
      </c>
      <c r="B27" s="40" t="s">
        <v>137</v>
      </c>
      <c r="C27" s="40" t="s">
        <v>138</v>
      </c>
      <c r="D27" s="40" t="s">
        <v>133</v>
      </c>
      <c r="E27" s="40" t="s">
        <v>134</v>
      </c>
      <c r="F27" s="40" t="s">
        <v>135</v>
      </c>
      <c r="G27" s="41" t="s">
        <v>139</v>
      </c>
      <c r="H27" s="43" t="s">
        <v>48</v>
      </c>
      <c r="I27" s="42"/>
      <c r="J27" s="47">
        <v>77.97</v>
      </c>
      <c r="K27" s="38">
        <v>77.97</v>
      </c>
      <c r="L27" s="32">
        <f t="shared" si="0"/>
        <v>0</v>
      </c>
      <c r="M27" s="38">
        <f t="shared" si="1"/>
        <v>0</v>
      </c>
      <c r="N27" s="39">
        <v>1</v>
      </c>
    </row>
    <row r="28" spans="1:14" s="19" customFormat="1" ht="33.75">
      <c r="A28" s="40">
        <v>355</v>
      </c>
      <c r="B28" s="40" t="s">
        <v>140</v>
      </c>
      <c r="C28" s="40" t="s">
        <v>141</v>
      </c>
      <c r="D28" s="40" t="s">
        <v>133</v>
      </c>
      <c r="E28" s="40" t="s">
        <v>134</v>
      </c>
      <c r="F28" s="40" t="s">
        <v>135</v>
      </c>
      <c r="G28" s="41" t="s">
        <v>53</v>
      </c>
      <c r="H28" s="43" t="s">
        <v>48</v>
      </c>
      <c r="I28" s="42"/>
      <c r="J28" s="47">
        <v>93.45</v>
      </c>
      <c r="K28" s="38">
        <v>93.45</v>
      </c>
      <c r="L28" s="32">
        <f t="shared" si="0"/>
        <v>0</v>
      </c>
      <c r="M28" s="38">
        <f t="shared" si="1"/>
        <v>0</v>
      </c>
      <c r="N28" s="39">
        <v>1</v>
      </c>
    </row>
    <row r="29" spans="1:14" s="44" customFormat="1" ht="12">
      <c r="A29" s="51" t="s">
        <v>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26">
        <f>SUM(L7:L28)</f>
        <v>0</v>
      </c>
      <c r="M29" s="31">
        <f>SUM(M7:M28)</f>
        <v>0</v>
      </c>
      <c r="N29" s="46">
        <f>AVERAGE(N7:N28)</f>
        <v>1</v>
      </c>
    </row>
    <row r="30" spans="1:14" s="44" customFormat="1" ht="12">
      <c r="A30" s="51" t="s">
        <v>10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26">
        <f>L29*0.1</f>
        <v>0</v>
      </c>
      <c r="M30" s="31">
        <f>M29*0.1</f>
        <v>0</v>
      </c>
      <c r="N30" s="46"/>
    </row>
    <row r="31" spans="1:14" s="44" customFormat="1" ht="12">
      <c r="A31" s="51" t="s">
        <v>11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26">
        <f>L29+L30</f>
        <v>0</v>
      </c>
      <c r="M31" s="31">
        <f>M30+M29</f>
        <v>0</v>
      </c>
      <c r="N31" s="46"/>
    </row>
    <row r="37" spans="1:14" s="19" customFormat="1" ht="12.75">
      <c r="A37" s="45"/>
      <c r="I37" s="27"/>
      <c r="J37" s="48"/>
      <c r="K37" s="28"/>
      <c r="L37" s="28"/>
      <c r="M37" s="28"/>
      <c r="N37" s="27"/>
    </row>
    <row r="40" ht="12.75">
      <c r="D40" s="19"/>
    </row>
  </sheetData>
  <sheetProtection/>
  <mergeCells count="11">
    <mergeCell ref="N10:N11"/>
    <mergeCell ref="N12:N13"/>
    <mergeCell ref="A31:K31"/>
    <mergeCell ref="A30:K30"/>
    <mergeCell ref="A2:N2"/>
    <mergeCell ref="A3:N3"/>
    <mergeCell ref="A29:K29"/>
    <mergeCell ref="A10:A11"/>
    <mergeCell ref="B10:B11"/>
    <mergeCell ref="A12:A13"/>
    <mergeCell ref="B12:B13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9" t="s">
        <v>12</v>
      </c>
      <c r="C2" s="29"/>
      <c r="D2" s="29"/>
      <c r="E2" s="30" t="s">
        <v>42</v>
      </c>
    </row>
    <row r="4" ht="15" thickBot="1"/>
    <row r="5" spans="2:7" ht="36.75" thickBot="1">
      <c r="B5" s="3" t="s">
        <v>13</v>
      </c>
      <c r="C5" s="4" t="s">
        <v>40</v>
      </c>
      <c r="E5" s="22" t="s">
        <v>31</v>
      </c>
      <c r="F5" s="23" t="s">
        <v>32</v>
      </c>
      <c r="G5" s="24" t="s">
        <v>33</v>
      </c>
    </row>
    <row r="6" spans="2:7" ht="15" thickBot="1">
      <c r="B6" s="5"/>
      <c r="C6" s="6"/>
      <c r="E6" s="10">
        <f>specifikacija!L29</f>
        <v>0</v>
      </c>
      <c r="F6" s="11">
        <f>specifikacija!M29</f>
        <v>0</v>
      </c>
      <c r="G6" s="12">
        <f>specifikacija!M31</f>
        <v>0</v>
      </c>
    </row>
    <row r="7" spans="2:7" ht="36.75" thickBot="1">
      <c r="B7" s="3" t="s">
        <v>14</v>
      </c>
      <c r="C7" s="7" t="s">
        <v>28</v>
      </c>
      <c r="E7" s="54" t="s">
        <v>34</v>
      </c>
      <c r="F7" s="55"/>
      <c r="G7" s="56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5">
        <f>specifikacija!N29</f>
        <v>1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41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0" t="s">
        <v>27</v>
      </c>
      <c r="C17" s="21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2021-05-17T15:03:02Z</dcterms:modified>
  <cp:category/>
  <cp:version/>
  <cp:contentType/>
  <cp:contentStatus/>
</cp:coreProperties>
</file>