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Phoenix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<sst xmlns="http://schemas.openxmlformats.org/spreadsheetml/2006/main" count="64" uniqueCount="61">
  <si>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</si>
  <si>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</si>
  <si>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</si>
  <si>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</si>
  <si>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</si>
  <si>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</si>
  <si>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</si>
  <si>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</si>
  <si>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</si>
  <si>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</si>
  <si>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</si>
  <si>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</si>
  <si>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</si>
  <si>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</si>
  <si>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</si>
  <si>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</si>
  <si>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</si>
  <si>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</si>
  <si>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</si>
  <si>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</si>
  <si>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</si>
  <si>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</si>
  <si>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</si>
  <si>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</si>
  <si>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</si>
  <si>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</si>
  <si>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</si>
  <si>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</si>
  <si>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</si>
  <si>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</si>
  <si>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</si>
  <si>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</si>
  <si>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</si>
  <si>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</si>
  <si>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</si>
  <si>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</si>
  <si>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</si>
  <si>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Лекови за лечење ретких болести</t>
  </si>
  <si>
    <t>ИЗНОС ПДВ-А (10%)</t>
  </si>
  <si>
    <t>koncentrat za rastvor za infuziju</t>
  </si>
  <si>
    <t>bočica</t>
  </si>
  <si>
    <t>ЈКЛ/
ШИФРА ЛЕКА</t>
  </si>
  <si>
    <t>404-1-110/20-16</t>
  </si>
  <si>
    <t>idursulfaza</t>
  </si>
  <si>
    <t>Elaprase®</t>
  </si>
  <si>
    <t>SHIRE PHARMACEUTICALS IRELAND LIMITED</t>
  </si>
  <si>
    <t>2 mg/ml, 3 ml</t>
  </si>
  <si>
    <t>agalzidaza alfa</t>
  </si>
  <si>
    <t>Replagal®</t>
  </si>
  <si>
    <t>3,5 mg</t>
  </si>
  <si>
    <t>bočica staklena</t>
  </si>
  <si>
    <t>0055008</t>
  </si>
  <si>
    <t>0129943</t>
  </si>
  <si>
    <t>PHOENIX PHARMA D.O.O.</t>
  </si>
  <si>
    <t>PHOENIX PHARMA D.O.O</t>
  </si>
  <si>
    <t>nusinersen za lečenje spinalne mišićne atrofije (SMA)</t>
  </si>
  <si>
    <t>SPINRAZA</t>
  </si>
  <si>
    <t>BIOGEN(DENMARK)MANUFACTURING APS</t>
  </si>
  <si>
    <t>rastvor za injekciju</t>
  </si>
  <si>
    <t>12 mg/5 ml</t>
  </si>
  <si>
    <t>RB00005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</si>
</sst>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4" fontId="47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8" fillId="0" borderId="10" xfId="58" applyFont="1" applyBorder="1" applyAlignment="1">
      <alignment horizontal="center" vertical="center" wrapText="1"/>
      <protection/>
    </xf>
    <xf numFmtId="49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5" borderId="16" xfId="0" applyNumberFormat="1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6" fillId="35" borderId="16" xfId="59" applyNumberFormat="1" applyFont="1" applyFill="1" applyBorder="1" applyAlignment="1">
      <alignment horizontal="center" vertical="center" wrapText="1"/>
      <protection/>
    </xf>
    <xf numFmtId="4" fontId="50" fillId="35" borderId="17" xfId="0" applyNumberFormat="1" applyFont="1" applyFill="1" applyBorder="1" applyAlignment="1">
      <alignment horizontal="center" vertical="center" wrapText="1"/>
    </xf>
    <xf numFmtId="4" fontId="50" fillId="34" borderId="16" xfId="0" applyNumberFormat="1" applyFont="1" applyFill="1" applyBorder="1" applyAlignment="1">
      <alignment horizontal="center" vertical="center" wrapText="1"/>
    </xf>
    <xf numFmtId="4" fontId="50" fillId="34" borderId="18" xfId="0" applyNumberFormat="1" applyFont="1" applyFill="1" applyBorder="1" applyAlignment="1">
      <alignment horizontal="center" vertical="center" wrapText="1"/>
    </xf>
    <xf numFmtId="4" fontId="50" fillId="35" borderId="16" xfId="0" applyNumberFormat="1" applyFont="1" applyFill="1" applyBorder="1" applyAlignment="1">
      <alignment horizontal="center" vertical="center" wrapText="1"/>
    </xf>
    <xf numFmtId="1" fontId="50" fillId="34" borderId="16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1" fontId="48" fillId="34" borderId="16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36" borderId="16" xfId="0" applyFont="1" applyFill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48" fillId="34" borderId="22" xfId="0" applyNumberFormat="1" applyFont="1" applyFill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right" vertical="center" wrapText="1"/>
    </xf>
    <xf numFmtId="0" fontId="50" fillId="33" borderId="22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9" fillId="33" borderId="23" xfId="0" applyNumberFormat="1" applyFont="1" applyFill="1" applyBorder="1" applyAlignment="1">
      <alignment horizontal="center" vertical="center" wrapText="1"/>
    </xf>
    <xf numFmtId="4" fontId="49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8.421875" style="42" customWidth="1"/>
    <col min="2" max="2" width="21.8515625" style="20" customWidth="1"/>
    <col min="3" max="3" width="13.00390625" style="24" customWidth="1"/>
    <col min="4" max="4" width="14.57421875" style="2" customWidth="1"/>
    <col min="5" max="5" width="19.00390625" style="2" customWidth="1"/>
    <col min="6" max="6" width="16.57421875" style="2" customWidth="1"/>
    <col min="7" max="7" width="12.28125" style="2" customWidth="1"/>
    <col min="8" max="8" width="12.7109375" style="2" customWidth="1"/>
    <col min="9" max="9" width="12.140625" style="2" customWidth="1"/>
    <col min="10" max="10" width="16.7109375" style="26" customWidth="1"/>
    <col min="11" max="11" width="15.00390625" style="26" hidden="1" customWidth="1"/>
    <col min="12" max="12" width="16.140625" style="26" hidden="1" customWidth="1"/>
    <col min="13" max="13" width="16.57421875" style="26" customWidth="1"/>
    <col min="14" max="14" width="14.421875" style="27" hidden="1" customWidth="1"/>
    <col min="15" max="16384" width="9.140625" style="2" customWidth="1"/>
  </cols>
  <sheetData>
    <row r="1" spans="1:14" s="25" customFormat="1" ht="12.75">
      <c r="A1" s="42"/>
      <c r="C1" s="24"/>
      <c r="J1" s="26"/>
      <c r="K1" s="26"/>
      <c r="L1" s="26"/>
      <c r="M1" s="26"/>
      <c r="N1" s="27"/>
    </row>
    <row r="2" spans="1:14" ht="12.75" customHeight="1">
      <c r="A2" s="64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28"/>
    </row>
    <row r="3" spans="1:14" ht="12.75" customHeight="1">
      <c r="A3" s="64" t="s">
        <v>53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28"/>
    </row>
    <row r="5" spans="1:14" s="30" customFormat="1" ht="45.75" customHeight="1">
      <c r="A5" s="45" t="s">
        <v>31</v>
      </c>
      <c r="B5" s="32" t="s">
        <v>32</v>
      </c>
      <c r="C5" s="33" t="s">
        <v>41</v>
      </c>
      <c r="D5" s="34" t="s">
        <v>26</v>
      </c>
      <c r="E5" s="34" t="s">
        <v>1</v>
      </c>
      <c r="F5" s="34" t="s">
        <v>0</v>
      </c>
      <c r="G5" s="34" t="s">
        <v>36</v>
      </c>
      <c r="H5" s="35" t="s">
        <v>2</v>
      </c>
      <c r="I5" s="34" t="s">
        <v>3</v>
      </c>
      <c r="J5" s="36" t="s">
        <v>4</v>
      </c>
      <c r="K5" s="37" t="s">
        <v>34</v>
      </c>
      <c r="L5" s="38" t="s">
        <v>5</v>
      </c>
      <c r="M5" s="39" t="s">
        <v>6</v>
      </c>
      <c r="N5" s="40" t="s">
        <v>7</v>
      </c>
    </row>
    <row r="6" spans="1:14" s="30" customFormat="1" ht="57.75" customHeight="1">
      <c r="A6" s="44">
        <v>7</v>
      </c>
      <c r="B6" s="43" t="s">
        <v>43</v>
      </c>
      <c r="C6" s="46" t="s">
        <v>51</v>
      </c>
      <c r="D6" s="44" t="s">
        <v>44</v>
      </c>
      <c r="E6" s="44" t="s">
        <v>45</v>
      </c>
      <c r="F6" s="43" t="s">
        <v>39</v>
      </c>
      <c r="G6" s="43" t="s">
        <v>46</v>
      </c>
      <c r="H6" s="43" t="s">
        <v>40</v>
      </c>
      <c r="I6" s="51"/>
      <c r="J6" s="47">
        <v>316508.7</v>
      </c>
      <c r="K6" s="31">
        <v>318227.1</v>
      </c>
      <c r="L6" s="31">
        <f>I6*K6</f>
        <v>0</v>
      </c>
      <c r="M6" s="49">
        <f>I6*J6</f>
        <v>0</v>
      </c>
      <c r="N6" s="48">
        <v>1</v>
      </c>
    </row>
    <row r="7" spans="1:14" s="30" customFormat="1" ht="45.75" customHeight="1">
      <c r="A7" s="44">
        <v>13</v>
      </c>
      <c r="B7" s="54" t="s">
        <v>47</v>
      </c>
      <c r="C7" s="55" t="s">
        <v>52</v>
      </c>
      <c r="D7" s="56" t="s">
        <v>48</v>
      </c>
      <c r="E7" s="56" t="s">
        <v>45</v>
      </c>
      <c r="F7" s="54" t="s">
        <v>39</v>
      </c>
      <c r="G7" s="54" t="s">
        <v>49</v>
      </c>
      <c r="H7" s="54" t="s">
        <v>50</v>
      </c>
      <c r="I7" s="51"/>
      <c r="J7" s="47">
        <v>189029.2</v>
      </c>
      <c r="K7" s="59">
        <v>190055.5</v>
      </c>
      <c r="L7" s="31">
        <f>I7*K7</f>
        <v>0</v>
      </c>
      <c r="M7" s="49">
        <f>I7*J7</f>
        <v>0</v>
      </c>
      <c r="N7" s="48">
        <v>1</v>
      </c>
    </row>
    <row r="8" spans="1:14" s="30" customFormat="1" ht="45.75" customHeight="1">
      <c r="A8" s="53">
        <v>25</v>
      </c>
      <c r="B8" s="43" t="s">
        <v>55</v>
      </c>
      <c r="C8" s="57" t="s">
        <v>60</v>
      </c>
      <c r="D8" s="44" t="s">
        <v>56</v>
      </c>
      <c r="E8" s="44" t="s">
        <v>57</v>
      </c>
      <c r="F8" s="43" t="s">
        <v>58</v>
      </c>
      <c r="G8" s="43" t="s">
        <v>59</v>
      </c>
      <c r="H8" s="43" t="s">
        <v>40</v>
      </c>
      <c r="I8" s="52"/>
      <c r="J8" s="61">
        <v>8347612</v>
      </c>
      <c r="K8" s="60">
        <v>8347612</v>
      </c>
      <c r="L8" s="31">
        <f>I8*K8</f>
        <v>0</v>
      </c>
      <c r="M8" s="49">
        <f>I8*J8</f>
        <v>0</v>
      </c>
      <c r="N8" s="48">
        <v>1</v>
      </c>
    </row>
    <row r="9" spans="1:14" ht="18" customHeight="1">
      <c r="A9" s="63" t="s">
        <v>35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58">
        <f>SUM(L6:L8)</f>
        <v>0</v>
      </c>
      <c r="M9" s="50">
        <f>SUM(M6:M8)</f>
        <v>0</v>
      </c>
      <c r="N9" s="41">
        <f>AVERAGE(N6:N7)</f>
        <v>1</v>
      </c>
    </row>
    <row r="10" spans="1:14" ht="18" customHeight="1">
      <c r="A10" s="62" t="s">
        <v>38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31">
        <f>L9*0.1</f>
        <v>0</v>
      </c>
      <c r="M10" s="50">
        <f>M9*0.1</f>
        <v>0</v>
      </c>
      <c r="N10" s="41"/>
    </row>
    <row r="11" spans="1:14" ht="18" customHeight="1">
      <c r="A11" s="62" t="s">
        <v>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31">
        <f>L9+L10</f>
        <v>0</v>
      </c>
      <c r="M11" s="50">
        <f>SUM(M9:M10)</f>
        <v>0</v>
      </c>
      <c r="N11" s="41"/>
    </row>
    <row r="12" ht="12.75" hidden="1">
      <c r="M12" s="26">
        <v>0.1</v>
      </c>
    </row>
  </sheetData>
  <sheetProtection/>
  <mergeCells count="5">
    <mergeCell ref="A11:K11"/>
    <mergeCell ref="A10:K10"/>
    <mergeCell ref="A9:K9"/>
    <mergeCell ref="A2:M2"/>
    <mergeCell ref="A3:M3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54</v>
      </c>
    </row>
    <row r="4" ht="15" thickBot="1"/>
    <row r="5" spans="2:7" ht="24.75" thickBot="1">
      <c r="B5" s="3" t="s">
        <v>14</v>
      </c>
      <c r="C5" s="4" t="s">
        <v>42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f>'Phoenix- specifikacija'!L9</f>
        <v>0</v>
      </c>
      <c r="F6" s="14">
        <f>'Phoenix- specifikacija'!M9</f>
        <v>0</v>
      </c>
      <c r="G6" s="15">
        <f>'Phoenix- specifikacija'!M11</f>
        <v>0</v>
      </c>
    </row>
    <row r="7" spans="2:7" ht="36.75" customHeight="1" thickBot="1">
      <c r="B7" s="3" t="s">
        <v>15</v>
      </c>
      <c r="C7" s="23" t="s">
        <v>30</v>
      </c>
      <c r="E7" s="65" t="s">
        <v>13</v>
      </c>
      <c r="F7" s="66"/>
      <c r="G7" s="67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16</v>
      </c>
      <c r="C9" s="7" t="s">
        <v>25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1" t="s">
        <v>27</v>
      </c>
      <c r="E13" s="8" t="s">
        <v>23</v>
      </c>
      <c r="F13" s="29">
        <f>'Phoenix- specifikacija'!N9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37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2" t="s">
        <v>28</v>
      </c>
      <c r="C17" s="21" t="s">
        <v>29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2021-05-21T13:32:42Z</dcterms:modified>
  <cp:category/>
  <cp:version/>
  <cp:contentType/>
  <cp:contentStatus/>
</cp:coreProperties>
</file>