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lan CJN" sheetId="1" r:id="rId1"/>
  </sheets>
  <definedNames>
    <definedName name="_xlnm.Print_Area" localSheetId="0">'Plan CJN'!$A$1:$L$140</definedName>
  </definedNames>
  <calcPr fullCalcOnLoad="1"/>
</workbook>
</file>

<file path=xl/sharedStrings.xml><?xml version="1.0" encoding="utf-8"?>
<sst xmlns="http://schemas.openxmlformats.org/spreadsheetml/2006/main" count="362" uniqueCount="177">
  <si>
    <t>Редни број</t>
  </si>
  <si>
    <t>Врста поступка</t>
  </si>
  <si>
    <t>Добра</t>
  </si>
  <si>
    <t>1.</t>
  </si>
  <si>
    <t>Отворени</t>
  </si>
  <si>
    <t>2.</t>
  </si>
  <si>
    <t>3.</t>
  </si>
  <si>
    <t>4.</t>
  </si>
  <si>
    <t>1.1</t>
  </si>
  <si>
    <t>1.2</t>
  </si>
  <si>
    <t>1.3</t>
  </si>
  <si>
    <t>1.4</t>
  </si>
  <si>
    <t>1.5</t>
  </si>
  <si>
    <t>1.6</t>
  </si>
  <si>
    <t>1.7</t>
  </si>
  <si>
    <t>1.9</t>
  </si>
  <si>
    <t>2.1</t>
  </si>
  <si>
    <t>3.1</t>
  </si>
  <si>
    <t>4.1</t>
  </si>
  <si>
    <t>Енергенти</t>
  </si>
  <si>
    <t>Оквирни датум покретања поступка</t>
  </si>
  <si>
    <t xml:space="preserve">Напомена </t>
  </si>
  <si>
    <t>Предмет набавке</t>
  </si>
  <si>
    <t>Лекови за лечење хемофилије</t>
  </si>
  <si>
    <t>Лекови са Листе А и Листе А1 Листе лекова</t>
  </si>
  <si>
    <t>Лекови са Листе Б и Листе Д Листе лекова</t>
  </si>
  <si>
    <t>Лекови са Листе Ц Листе лекова</t>
  </si>
  <si>
    <t>Лекови за лечење мултипле склерозе</t>
  </si>
  <si>
    <t>Вакцине за обавезну имунизацију</t>
  </si>
  <si>
    <t>Оквирни рок трајања оквирног споразума/ уговора</t>
  </si>
  <si>
    <t>Окивирни датум закључења оквирног споразума/ уговора</t>
  </si>
  <si>
    <t>Уградни материјал са пратећим специфичним потрошним материјалом, који је неопходан за његову имплантацију</t>
  </si>
  <si>
    <t>Каротидни стентови и периферни стентови са пратећим специфичним потрошним материјалом, који је неопходан за његову имплантацију</t>
  </si>
  <si>
    <t>Санитетски и медицински потрошни материјал</t>
  </si>
  <si>
    <t>Балон катетери</t>
  </si>
  <si>
    <t>3.2</t>
  </si>
  <si>
    <t>3.3</t>
  </si>
  <si>
    <t xml:space="preserve">УКУПНА ПРОЦЕЊЕНА ВРЕДНОСТ ПЛАНА ЦЈН </t>
  </si>
  <si>
    <t>Лекови са Листе лекова</t>
  </si>
  <si>
    <t>Лекови ван Листе лекова</t>
  </si>
  <si>
    <t>УКУПНА ПРОЦЕЊЕНА ВРЕДНОСТ ЗА ЛЕКОВЕ СА ЛИСТЕ ЛЕКОВА</t>
  </si>
  <si>
    <t>УКУПНА ПРОЦЕЊЕНА ВРЕДНОСТ ЗА ЛЕКОВЕ ВАН ЛИСТЕ ЛЕКОВА</t>
  </si>
  <si>
    <t>УКУПНА ПРОЦЕЊЕНА ВРЕДНОСТ ЗА УГРАДНИ МАТЕРИЈАЛ СА ПРАТЕЋИМ СПЕЦ. ПОТР. МАТЕР. КОЈИ ЈЕ НЕОПХОДАН ЗА ЊЕГОВУ ИМПЛАНТАЦИЈУ</t>
  </si>
  <si>
    <t>4.2</t>
  </si>
  <si>
    <t>УКУПНА ПРОЦЕЊЕНА ВРЕДНОСТ ЗА САНИТЕТСКИ И МЕДИЦИНСКИ ПОТРОШНИ МАТЕРИЈАЛ</t>
  </si>
  <si>
    <t>5.</t>
  </si>
  <si>
    <t>5.1</t>
  </si>
  <si>
    <t>УКУПНА ПРОЦЕЊЕНА ВРЕДНОСТ ЗА ЕНЕРГЕНТЕ</t>
  </si>
  <si>
    <t>Назив и ознака из општег речника набавке</t>
  </si>
  <si>
    <t>33600000 –
фармацеутски производи
15882000 – 
дијeтетски производи</t>
  </si>
  <si>
    <t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и              471213 - Фармацеутске услуге и материјали (лекови издати на рецепт)</t>
  </si>
  <si>
    <t>33600000 – фармацеутски производи</t>
  </si>
  <si>
    <t>471215 - Лекови и медицинска средства у ЗУ (део апроприације за секундарну и терцијарну здравствену заштиту)</t>
  </si>
  <si>
    <t>Лекови за лечење ретких болести</t>
  </si>
  <si>
    <t xml:space="preserve">33651600 – Вакцине </t>
  </si>
  <si>
    <t>471299 – Остала права из социјалног осигурања која се исплаћују непосредно пружаоцима услуга (институти  и заводи за јавно здравље)</t>
  </si>
  <si>
    <t>3.4</t>
  </si>
  <si>
    <t xml:space="preserve">33141210 –
балон катетери
</t>
  </si>
  <si>
    <t xml:space="preserve">09310000 –
електрична енергија
</t>
  </si>
  <si>
    <t>Електрична енергија - активна енергија са балансном одговорношћу</t>
  </si>
  <si>
    <t>1.8</t>
  </si>
  <si>
    <t xml:space="preserve">33600000 –
фармацеутски производи
33140000 –
медицински потрошни материјал
</t>
  </si>
  <si>
    <t xml:space="preserve"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              </t>
  </si>
  <si>
    <t>Јул 2020.</t>
  </si>
  <si>
    <t>Филтери за еритроците и тромбоците,
филтрирани накнадно, сетови    за донорске аферезне поступке и аутотрансфузиони
системи/сетови за   интраоперативно спашавање   крви</t>
  </si>
  <si>
    <t xml:space="preserve">471211 - Трошкови енергената (део апроприације за примарну здравствену заштиту),                                                            471215 - Трошкови енергената (део апроприације за секундарну и терцијарну здравствену заштиту),  421000 - Стални трошкови             </t>
  </si>
  <si>
    <t>3.5</t>
  </si>
  <si>
    <t>3.6</t>
  </si>
  <si>
    <t>Цитостатици са Листе Б и Листе Д Листе лекова</t>
  </si>
  <si>
    <t>Позиција у Финансијском плану РФЗО за 2019. годину</t>
  </si>
  <si>
    <t>Јануар 2021.</t>
  </si>
  <si>
    <t>Август 2020.</t>
  </si>
  <si>
    <t>Децембар 2020.</t>
  </si>
  <si>
    <t>Јун 2020.</t>
  </si>
  <si>
    <t>Мај 2020.</t>
  </si>
  <si>
    <t>Октобар 2020.</t>
  </si>
  <si>
    <t>Антитуберкулотици друге линије</t>
  </si>
  <si>
    <t>Новембар 2021.</t>
  </si>
  <si>
    <t xml:space="preserve">  471215 - Лекови и медицинска средства у ЗУ (део апроприације за секундарну и терцијарну здравствену заштиту) и              </t>
  </si>
  <si>
    <t>Март 2020.</t>
  </si>
  <si>
    <t xml:space="preserve">Коронарни стентови </t>
  </si>
  <si>
    <t>Јун 2021.</t>
  </si>
  <si>
    <t>Процењена вредност (укупно, по годинама)</t>
  </si>
  <si>
    <t>за 2020.год.</t>
  </si>
  <si>
    <t>за 2021.год.</t>
  </si>
  <si>
    <t>Април 2020.</t>
  </si>
  <si>
    <t>ПРОЦЕЊЕНА ВРЕДНОСТ ЗА ЛЕКОВЕ СА ЛИСТЕ ЛЕКОВА ЗА 2020. ГОДИНУ</t>
  </si>
  <si>
    <t>ПРОЦЕЊЕНА ВРЕДНОСТ ЗА ЛЕКОВЕ СА ЛИСТЕ ЛЕКОВА ЗА 2021. ГОДИНУ</t>
  </si>
  <si>
    <t>Март 2022.</t>
  </si>
  <si>
    <t>за 2022.год.</t>
  </si>
  <si>
    <t>ПРОЦЕЊЕНА ВРЕДНОСТ ЗА ЛЕКОВЕ ВАН ЛИСТЕ ЛЕКОВА ЗА 2020. ГОДИНУ</t>
  </si>
  <si>
    <t>ПРОЦЕЊЕНА ВРЕДНОСТ ЗА САНИТЕТСКИ И МЕДИЦИНСКИ ПОТРОШНИ МАТЕРИЈАЛ ЗА 2020. ГОДИНУ</t>
  </si>
  <si>
    <t>УКУПНА ПРОЦЕЊЕНА ВРЕДНОСТ ЗА ЕНЕРГЕНТЕ ЗА 2020. ГОДИНУ</t>
  </si>
  <si>
    <t>ПРОЦЕЊЕНА ВРЕДНОСТ ПЛАНА ЦЈН ЗА 2021. ГОДИНУ</t>
  </si>
  <si>
    <t>ПРОЦЕЊЕНА ВРЕДНОСТ ПЛАНА ЦЈН ЗА 2020. ГОДИНУ</t>
  </si>
  <si>
    <t>ПРОЦЕЊЕНА ВРЕДНОСТ ПЛАНА ЦЈН ЗА 2022. ГОДИНУ</t>
  </si>
  <si>
    <t>ПРОЦЕЊЕНА ВРЕДНОСТ ЗА УГРАДНИ МАТЕРИЈАЛ СА ПРАТЕЋИМ СПЕЦ. ПОТР. МАТЕР. КОЈИ ЈЕ НЕОПХОДАН ЗА ЊЕГОВУ ИМПЛАНТАЦИЈУ ЗА 2020. ГОДИНУ</t>
  </si>
  <si>
    <t>ПРОЦЕЊЕНА ВРЕДНОСТ ЗА УГРАДНИ МАТЕРИЈАЛ СА ПРАТЕЋИМ СПЕЦ. ПОТР. МАТЕР. КОЈИ ЈЕ НЕОПХОДАН ЗА ЊЕГОВУ ИМПЛАНТАЦИЈУ ЗА 2021. ГОДИНУ</t>
  </si>
  <si>
    <t>ПРОЦЕЊЕНА ВРЕДНОСТ ЗА УГРАДНИ МАТЕРИЈАЛ СА ПРАТЕЋИМ СПЕЦ. ПОТР. МАТЕР. КОЈИ ЈЕ НЕОПХОДАН ЗА ЊЕГОВУ ИМПЛАНТАЦИЈУ ЗА 2022. ГОДИНУ</t>
  </si>
  <si>
    <t>УКУПНА ПРОЦЕЊЕНА ВРЕДНОСТ ЗА ЕНЕРГЕНТЕ ЗА 2021. ГОДИНУ</t>
  </si>
  <si>
    <t xml:space="preserve"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           </t>
  </si>
  <si>
    <t>4.3</t>
  </si>
  <si>
    <t>Тестови за имуносеролошко тестирање маркера трансфузијом преносивих инфекција код давалаца крви</t>
  </si>
  <si>
    <t>33140000 –
медицински потрошни материјал</t>
  </si>
  <si>
    <t>5.2</t>
  </si>
  <si>
    <t>Гас</t>
  </si>
  <si>
    <t>471211 - Трошкови енергената (део апроприације за примарну здравствену заштиту),                                                            471215 - Трошкови енергената (део апроприације за секундарну и терцијарну здравствену заштиту)</t>
  </si>
  <si>
    <t>09123000 - Природни гас</t>
  </si>
  <si>
    <t>Имплантати за кукове и колена</t>
  </si>
  <si>
    <t>33183100 – Ортопедски импланти и 33183200 – Ортопедске протезе</t>
  </si>
  <si>
    <t>4.4</t>
  </si>
  <si>
    <t>Реагенси, изузев за трансфузију</t>
  </si>
  <si>
    <t>33696000- Реагенси и контрасти</t>
  </si>
  <si>
    <t>Кохлеарни имлантати</t>
  </si>
  <si>
    <t>4.5</t>
  </si>
  <si>
    <t>Тестови за спровођење организованог скрининга колоректалног карцинома</t>
  </si>
  <si>
    <t>ПРОЦЕЊЕНА ВРЕДНОСТ ЗА САНИТЕТСКИ И МЕДИЦИНСКИ ПОТРОШНИ МАТЕРИЈАЛ ЗА 2021. ГОДИНУ</t>
  </si>
  <si>
    <t>6.</t>
  </si>
  <si>
    <t>Материјал за дијализу</t>
  </si>
  <si>
    <t xml:space="preserve">3000000 – Mедицинска опрема, фармацеутски производи и производи за личну негу.
</t>
  </si>
  <si>
    <t xml:space="preserve">471212 - Услуге дијализе (Материјал за дијализу)         </t>
  </si>
  <si>
    <t>6.1</t>
  </si>
  <si>
    <t>33185200 - Кохлеарни импланти</t>
  </si>
  <si>
    <t>УКУПНА ПРОЦЕЊЕНА ВРЕДНОСТ ЗА МАТЕРИЈАЛ ЗА ДИЈАЛИЗУ</t>
  </si>
  <si>
    <t>ПРОЦЕЊЕНА ВРЕДНОСТ ЗА МАТЕРИЈАЛ ЗА ДИЈАЛИЗУ ЗА 2020. ГОДИНУ</t>
  </si>
  <si>
    <t>Новембар 2020.</t>
  </si>
  <si>
    <t>Фебруар 2020.</t>
  </si>
  <si>
    <t>Фебруар 2021.</t>
  </si>
  <si>
    <t>Имплантати за преломе бутне кости и потколенице</t>
  </si>
  <si>
    <t>Материјал за интервентну неурорадиологију</t>
  </si>
  <si>
    <t>33140000 – 3 медицински потрошни материјал, ЛА 25-5 за неурохируршке намене</t>
  </si>
  <si>
    <t>за 2020. год.</t>
  </si>
  <si>
    <t>Април 2021.</t>
  </si>
  <si>
    <t>за 2021. год.</t>
  </si>
  <si>
    <t xml:space="preserve">Новембар 2020. </t>
  </si>
  <si>
    <t>Фебруар 2022.</t>
  </si>
  <si>
    <t>за 2022. год.</t>
  </si>
  <si>
    <t>Поступак јавне набавке се спроводи ради закључења оквирног споразума. Обавезе које су планиране у 2021. години и 2022. години реализоваће се у складу са обезбеђеним финансијским средствима у финансијским плановима за 2021. и 2022. годину. Због висине процењене вредности неопходно је именовање грађанског надзорника.</t>
  </si>
  <si>
    <t>Поступак јавне набавке се спроводи ради закључења оквирног споразума. Обавезе које су планиране у 2021. години реализоваће се у складу са обезбеђеним финансијским средствима у финансијском плану за 2021. годину. Због висине процењене вредности неопходно је именовање грађанског надзорника.</t>
  </si>
  <si>
    <t>Октобар 2021.</t>
  </si>
  <si>
    <t>Поступак јавне набавке се спроводи ради закључења оквирног споразума.  Обавезе које су планиране у 2021. години реализоваће се у складу са обезбеђеним финансијским средствима у финансијском плану за 2021. годину. Због висине процењене вредности неопходно је именовање грађанског надзорника.</t>
  </si>
  <si>
    <t>Децембар 2021.</t>
  </si>
  <si>
    <t>Март 2021.</t>
  </si>
  <si>
    <t xml:space="preserve">Поступак јавне набавке се спроводи ради закључења оквирног споразума. Обавезе које су планиране у 2021. години реализоваће се у складу са обезбеђеним финансијским средствима у финансијском плану за 2021. годину. 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</si>
  <si>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2021. години и 2022. години реализоваће се у складу са обезбеђеним финансијским средствима у финансијским плановима за 2021. и 2022. годину. Због висине процењене вредности неопходно је именовање грађанског надзорника.</t>
  </si>
  <si>
    <t>Мај 2021.</t>
  </si>
  <si>
    <t>Новембар 2022.</t>
  </si>
  <si>
    <t>Март 2023.</t>
  </si>
  <si>
    <t>за 2023.год.</t>
  </si>
  <si>
    <t xml:space="preserve"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2021. години, 2022. години и 2023. години реализоваће се у складу са обезбеђеним финансијским средствима у финансијским плановима за 2021, 2022. и 2023. годину. 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</si>
  <si>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2021. години, 2022. години и 2023. години реализоваће се у складу са обезбеђеним финансијским средствима у финансијским плановима за 2021, 2022. и 2023. годину. Због висине процењене вредности неопходно је именовање грађанског надзорника.</t>
  </si>
  <si>
    <t>Јул 2021.</t>
  </si>
  <si>
    <t>Август 2022.</t>
  </si>
  <si>
    <t xml:space="preserve"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2021. години и 2022. години реализоваће се у складу са обезбеђеним финансијским средствима у финансијским плановима за 2021. и 2022. годину. </t>
  </si>
  <si>
    <t>Фебруар 2023.</t>
  </si>
  <si>
    <t>Јануар 2023.</t>
  </si>
  <si>
    <t>Јул 2022.</t>
  </si>
  <si>
    <t>ПРОЦЕЊЕНА ВРЕДНОСТ ЗА ЛЕКОВЕ СА ЛИСТЕ ЛЕКОВА ЗА 2022. ГОДИНУ</t>
  </si>
  <si>
    <t>ПРОЦЕЊЕНА ВРЕДНОСТ ЗА ЛЕКОВЕ ВАН ЛИСТЕ ЛЕКОВА ЗА 2021. ГОДИНУ</t>
  </si>
  <si>
    <t>ПРОЦЕЊЕНА ВРЕДНОСТ ЗА УГРАДНИ МАТЕРИЈАЛ СА ПРАТЕЋИМ СПЕЦ. ПОТР. МАТЕР. КОЈИ ЈЕ НЕОПХОДАН ЗА ЊЕГОВУ ИМПЛАНТАЦИЈУ ЗА 2023. ГОДИНУ</t>
  </si>
  <si>
    <t>ПРОЦЕЊЕНА ВРЕДНОСТ ЗА САНИТЕТСКИ И МЕДИЦИНСКИ ПОТРОШНИ МАТЕРИЈАЛ ЗА 2022. ГОДИНУ</t>
  </si>
  <si>
    <t>ПРОЦЕЊЕНА ВРЕДНОСТ ЗА САНИТЕТСКИ И МЕДИЦИНСКИ ПОТРОШНИ МАТЕРИЈАЛ ЗА 2023. ГОДИНУ</t>
  </si>
  <si>
    <t>УКУПНА ПРОЦЕЊЕНА ВРЕДНОСТ ЗА ЕНЕРГЕНТЕ ЗА 2022. ГОДИНУ</t>
  </si>
  <si>
    <t>ПРОЦЕЊЕНА ВРЕДНОСТ ЗА МАТЕРИЈАЛ ЗА ДИЈАЛИЗУ ЗА 2021. ГОДИНУ</t>
  </si>
  <si>
    <t xml:space="preserve"> ПРОЦЕЊЕНА ВРЕДНОСТ ЗА МАТЕРИЈАЛ ЗА ДИЈАЛИЗУ ЗА 2022. ГОДИНУ</t>
  </si>
  <si>
    <t>ПРОЦЕЊЕНА ВРЕДНОСТ ПЛАНА ЦЈН ЗА 2023. ГОДИНУ</t>
  </si>
  <si>
    <t>Оригинални и иновативни лекови</t>
  </si>
  <si>
    <t>1.10</t>
  </si>
  <si>
    <t>Март 2019.</t>
  </si>
  <si>
    <t>1.11</t>
  </si>
  <si>
    <t>33651660– Вакцина против грипа</t>
  </si>
  <si>
    <t>Вакцина против грипа</t>
  </si>
  <si>
    <t xml:space="preserve">  Септембар 2020.</t>
  </si>
  <si>
    <t>Септембар 2022.</t>
  </si>
  <si>
    <t>Поступак јавне набавке се спроводи ради закључења оквирног споразума.  Обавезе које су планиране у 2021. години и 2022. години реализоваће се у складу са обезбеђеним финансијским средствима у финансијским плановима за 2021. и 2022. годину. Због висине процењене вредности неопходно је именовање грађанског надзорника.</t>
  </si>
  <si>
    <t xml:space="preserve"> ПРОЦЕЊЕНА ВРЕДНОСТ ЗА МАТЕРИЈАЛ ЗА ДИЈАЛИЗУ ЗА 2023. ГОДИНУ</t>
  </si>
  <si>
    <t>ПЛАН ЦЕНТРАЛИЗОВАНИХ ЈАВНИХ НАБАВКИ ЗА 2020. ГОДИНУ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</si>
</sst>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vertical="center" wrapText="1"/>
    </xf>
    <xf numFmtId="0" fontId="5" fillId="33" borderId="0" xfId="0" applyFont="1" applyFill="1" applyAlignment="1" applyProtection="1">
      <alignment horizontal="center" vertical="center"/>
      <protection locked="0"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5" fillId="33" borderId="0" xfId="0" applyNumberFormat="1" applyFont="1" applyFill="1" applyAlignment="1" applyProtection="1">
      <alignment horizontal="center" vertical="center"/>
      <protection locked="0"/>
    </xf>
    <xf numFmtId="4" fontId="3" fillId="0" borderId="15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9" xfId="0" applyNumberFormat="1" applyFont="1" applyFill="1" applyBorder="1" applyAlignment="1" applyProtection="1">
      <alignment horizontal="center" vertical="center" wrapText="1"/>
      <protection/>
    </xf>
    <xf numFmtId="49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6" xfId="0" applyNumberFormat="1" applyFont="1" applyFill="1" applyBorder="1" applyAlignment="1" applyProtection="1">
      <alignment horizontal="center" vertical="center" wrapText="1"/>
      <protection/>
    </xf>
    <xf numFmtId="4" fontId="2" fillId="33" borderId="17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 applyProtection="1">
      <alignment horizontal="center" vertical="center" wrapText="1"/>
      <protection/>
    </xf>
    <xf numFmtId="4" fontId="2" fillId="33" borderId="18" xfId="0" applyNumberFormat="1" applyFont="1" applyFill="1" applyBorder="1" applyAlignment="1" applyProtection="1">
      <alignment horizontal="center" vertical="center" wrapText="1"/>
      <protection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"/>
  <sheetViews>
    <sheetView tabSelected="1" workbookViewId="0" topLeftCell="A1">
      <selection activeCell="H27" sqref="H27:H30"/>
    </sheetView>
  </sheetViews>
  <sheetFormatPr defaultColWidth="9.140625" defaultRowHeight="15"/>
  <cols>
    <col min="1" max="1" width="6.28125" style="38" customWidth="1"/>
    <col min="2" max="2" width="26.7109375" style="38" customWidth="1"/>
    <col min="3" max="3" width="14.00390625" style="38" customWidth="1"/>
    <col min="4" max="4" width="33.57421875" style="38" customWidth="1"/>
    <col min="5" max="6" width="17.140625" style="38" customWidth="1"/>
    <col min="7" max="7" width="10.7109375" style="38" customWidth="1"/>
    <col min="8" max="10" width="16.57421875" style="38" customWidth="1"/>
    <col min="11" max="11" width="46.28125" style="38" customWidth="1"/>
    <col min="12" max="12" width="13.8515625" style="38" customWidth="1"/>
    <col min="13" max="16384" width="9.140625" style="38" customWidth="1"/>
  </cols>
  <sheetData>
    <row r="1" spans="1:11" s="3" customFormat="1" ht="30" customHeight="1">
      <c r="A1" s="106" t="s">
        <v>176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 s="3" customFormat="1" ht="95.25" customHeight="1">
      <c r="A2" s="1" t="s">
        <v>0</v>
      </c>
      <c r="B2" s="25" t="s">
        <v>22</v>
      </c>
      <c r="C2" s="25" t="s">
        <v>48</v>
      </c>
      <c r="D2" s="25" t="s">
        <v>69</v>
      </c>
      <c r="E2" s="64" t="s">
        <v>82</v>
      </c>
      <c r="F2" s="66"/>
      <c r="G2" s="25" t="s">
        <v>1</v>
      </c>
      <c r="H2" s="25" t="s">
        <v>20</v>
      </c>
      <c r="I2" s="25" t="s">
        <v>30</v>
      </c>
      <c r="J2" s="25" t="s">
        <v>29</v>
      </c>
      <c r="K2" s="25" t="s">
        <v>21</v>
      </c>
    </row>
    <row r="3" spans="1:11" s="3" customFormat="1" ht="15.75" customHeight="1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 s="3" customFormat="1" ht="26.25" customHeight="1">
      <c r="A4" s="2" t="s">
        <v>3</v>
      </c>
      <c r="B4" s="76" t="s">
        <v>38</v>
      </c>
      <c r="C4" s="77"/>
      <c r="D4" s="77"/>
      <c r="E4" s="77"/>
      <c r="F4" s="77"/>
      <c r="G4" s="77"/>
      <c r="H4" s="77"/>
      <c r="I4" s="77"/>
      <c r="J4" s="77"/>
      <c r="K4" s="78"/>
    </row>
    <row r="5" spans="1:11" s="3" customFormat="1" ht="26.25" customHeight="1">
      <c r="A5" s="59" t="s">
        <v>8</v>
      </c>
      <c r="B5" s="56" t="s">
        <v>38</v>
      </c>
      <c r="C5" s="56" t="s">
        <v>51</v>
      </c>
      <c r="D5" s="56" t="s">
        <v>62</v>
      </c>
      <c r="E5" s="17">
        <v>2856000000</v>
      </c>
      <c r="F5" s="4"/>
      <c r="G5" s="56" t="s">
        <v>4</v>
      </c>
      <c r="H5" s="56" t="s">
        <v>126</v>
      </c>
      <c r="I5" s="56" t="s">
        <v>85</v>
      </c>
      <c r="J5" s="56" t="s">
        <v>132</v>
      </c>
      <c r="K5" s="56" t="s">
        <v>138</v>
      </c>
    </row>
    <row r="6" spans="1:11" s="3" customFormat="1" ht="26.25" customHeight="1">
      <c r="A6" s="60"/>
      <c r="B6" s="57"/>
      <c r="C6" s="57"/>
      <c r="D6" s="57"/>
      <c r="E6" s="17">
        <v>1904000000</v>
      </c>
      <c r="F6" s="6" t="s">
        <v>131</v>
      </c>
      <c r="G6" s="57"/>
      <c r="H6" s="57"/>
      <c r="I6" s="57"/>
      <c r="J6" s="57"/>
      <c r="K6" s="57"/>
    </row>
    <row r="7" spans="1:11" s="3" customFormat="1" ht="26.25" customHeight="1">
      <c r="A7" s="61"/>
      <c r="B7" s="58"/>
      <c r="C7" s="58"/>
      <c r="D7" s="58"/>
      <c r="E7" s="17">
        <v>952000000</v>
      </c>
      <c r="F7" s="6" t="s">
        <v>133</v>
      </c>
      <c r="G7" s="58"/>
      <c r="H7" s="58"/>
      <c r="I7" s="58"/>
      <c r="J7" s="58"/>
      <c r="K7" s="58"/>
    </row>
    <row r="8" spans="1:11" s="3" customFormat="1" ht="26.25" customHeight="1">
      <c r="A8" s="45"/>
      <c r="B8" s="56" t="s">
        <v>166</v>
      </c>
      <c r="C8" s="56" t="s">
        <v>51</v>
      </c>
      <c r="D8" s="56" t="s">
        <v>52</v>
      </c>
      <c r="E8" s="17">
        <v>1812000000</v>
      </c>
      <c r="F8" s="6"/>
      <c r="G8" s="56" t="s">
        <v>4</v>
      </c>
      <c r="H8" s="56" t="s">
        <v>79</v>
      </c>
      <c r="I8" s="56" t="s">
        <v>74</v>
      </c>
      <c r="J8" s="56" t="s">
        <v>145</v>
      </c>
      <c r="K8" s="56" t="s">
        <v>138</v>
      </c>
    </row>
    <row r="9" spans="1:11" s="3" customFormat="1" ht="26.25" customHeight="1">
      <c r="A9" s="45" t="s">
        <v>9</v>
      </c>
      <c r="B9" s="57"/>
      <c r="C9" s="57"/>
      <c r="D9" s="57"/>
      <c r="E9" s="17">
        <v>1057000000</v>
      </c>
      <c r="F9" s="6" t="s">
        <v>131</v>
      </c>
      <c r="G9" s="57"/>
      <c r="H9" s="57"/>
      <c r="I9" s="57"/>
      <c r="J9" s="57"/>
      <c r="K9" s="57"/>
    </row>
    <row r="10" spans="1:11" s="3" customFormat="1" ht="26.25" customHeight="1">
      <c r="A10" s="45"/>
      <c r="B10" s="58"/>
      <c r="C10" s="58"/>
      <c r="D10" s="58"/>
      <c r="E10" s="17">
        <v>755000000</v>
      </c>
      <c r="F10" s="6" t="s">
        <v>133</v>
      </c>
      <c r="G10" s="58"/>
      <c r="H10" s="58"/>
      <c r="I10" s="58"/>
      <c r="J10" s="58"/>
      <c r="K10" s="58"/>
    </row>
    <row r="11" spans="1:11" s="3" customFormat="1" ht="24.75" customHeight="1">
      <c r="A11" s="59" t="s">
        <v>10</v>
      </c>
      <c r="B11" s="56" t="s">
        <v>24</v>
      </c>
      <c r="C11" s="56" t="s">
        <v>49</v>
      </c>
      <c r="D11" s="56" t="s">
        <v>50</v>
      </c>
      <c r="E11" s="17">
        <v>13250000000</v>
      </c>
      <c r="F11" s="4"/>
      <c r="G11" s="56" t="s">
        <v>4</v>
      </c>
      <c r="H11" s="56" t="s">
        <v>134</v>
      </c>
      <c r="I11" s="56" t="s">
        <v>127</v>
      </c>
      <c r="J11" s="56" t="s">
        <v>135</v>
      </c>
      <c r="K11" s="56" t="s">
        <v>137</v>
      </c>
    </row>
    <row r="12" spans="1:11" s="3" customFormat="1" ht="24.75" customHeight="1">
      <c r="A12" s="60"/>
      <c r="B12" s="57"/>
      <c r="C12" s="57"/>
      <c r="D12" s="57"/>
      <c r="E12" s="17">
        <v>0</v>
      </c>
      <c r="F12" s="4" t="s">
        <v>131</v>
      </c>
      <c r="G12" s="57"/>
      <c r="H12" s="57"/>
      <c r="I12" s="57"/>
      <c r="J12" s="57"/>
      <c r="K12" s="57"/>
    </row>
    <row r="13" spans="1:11" s="3" customFormat="1" ht="24.75" customHeight="1">
      <c r="A13" s="60"/>
      <c r="B13" s="57"/>
      <c r="C13" s="57"/>
      <c r="D13" s="57"/>
      <c r="E13" s="17">
        <v>11041666667</v>
      </c>
      <c r="F13" s="6" t="s">
        <v>133</v>
      </c>
      <c r="G13" s="57"/>
      <c r="H13" s="57"/>
      <c r="I13" s="57"/>
      <c r="J13" s="57"/>
      <c r="K13" s="57"/>
    </row>
    <row r="14" spans="1:11" s="3" customFormat="1" ht="24.75" customHeight="1">
      <c r="A14" s="61"/>
      <c r="B14" s="58"/>
      <c r="C14" s="58"/>
      <c r="D14" s="58"/>
      <c r="E14" s="17">
        <v>2208333333</v>
      </c>
      <c r="F14" s="6" t="s">
        <v>136</v>
      </c>
      <c r="G14" s="58"/>
      <c r="H14" s="58"/>
      <c r="I14" s="58"/>
      <c r="J14" s="58"/>
      <c r="K14" s="58"/>
    </row>
    <row r="15" spans="1:11" s="3" customFormat="1" ht="27" customHeight="1">
      <c r="A15" s="59" t="s">
        <v>11</v>
      </c>
      <c r="B15" s="56" t="s">
        <v>25</v>
      </c>
      <c r="C15" s="56" t="s">
        <v>51</v>
      </c>
      <c r="D15" s="56" t="s">
        <v>100</v>
      </c>
      <c r="E15" s="17">
        <v>8720000000</v>
      </c>
      <c r="F15" s="4"/>
      <c r="G15" s="56" t="s">
        <v>4</v>
      </c>
      <c r="H15" s="56" t="s">
        <v>74</v>
      </c>
      <c r="I15" s="56" t="s">
        <v>125</v>
      </c>
      <c r="J15" s="56" t="s">
        <v>77</v>
      </c>
      <c r="K15" s="56" t="s">
        <v>138</v>
      </c>
    </row>
    <row r="16" spans="1:11" s="3" customFormat="1" ht="27" customHeight="1">
      <c r="A16" s="60"/>
      <c r="B16" s="57"/>
      <c r="C16" s="57"/>
      <c r="D16" s="57"/>
      <c r="E16" s="17">
        <v>726666667</v>
      </c>
      <c r="F16" s="6" t="s">
        <v>131</v>
      </c>
      <c r="G16" s="57"/>
      <c r="H16" s="57"/>
      <c r="I16" s="57"/>
      <c r="J16" s="57"/>
      <c r="K16" s="57"/>
    </row>
    <row r="17" spans="1:11" s="3" customFormat="1" ht="27" customHeight="1">
      <c r="A17" s="61"/>
      <c r="B17" s="58"/>
      <c r="C17" s="58"/>
      <c r="D17" s="58"/>
      <c r="E17" s="17">
        <v>7993333333</v>
      </c>
      <c r="F17" s="6" t="s">
        <v>133</v>
      </c>
      <c r="G17" s="58"/>
      <c r="H17" s="58"/>
      <c r="I17" s="58"/>
      <c r="J17" s="58"/>
      <c r="K17" s="58"/>
    </row>
    <row r="18" spans="1:11" s="3" customFormat="1" ht="25.5" customHeight="1">
      <c r="A18" s="59" t="s">
        <v>12</v>
      </c>
      <c r="B18" s="56" t="s">
        <v>68</v>
      </c>
      <c r="C18" s="56" t="s">
        <v>51</v>
      </c>
      <c r="D18" s="56" t="s">
        <v>62</v>
      </c>
      <c r="E18" s="17">
        <v>1520000000</v>
      </c>
      <c r="F18" s="4"/>
      <c r="G18" s="56" t="s">
        <v>4</v>
      </c>
      <c r="H18" s="56" t="s">
        <v>85</v>
      </c>
      <c r="I18" s="56" t="s">
        <v>75</v>
      </c>
      <c r="J18" s="56" t="s">
        <v>139</v>
      </c>
      <c r="K18" s="56" t="s">
        <v>140</v>
      </c>
    </row>
    <row r="19" spans="1:11" s="3" customFormat="1" ht="25.5" customHeight="1">
      <c r="A19" s="60"/>
      <c r="B19" s="57"/>
      <c r="C19" s="57"/>
      <c r="D19" s="57"/>
      <c r="E19" s="17">
        <v>253333333</v>
      </c>
      <c r="F19" s="6" t="s">
        <v>131</v>
      </c>
      <c r="G19" s="57"/>
      <c r="H19" s="57"/>
      <c r="I19" s="57"/>
      <c r="J19" s="57"/>
      <c r="K19" s="57"/>
    </row>
    <row r="20" spans="1:11" s="3" customFormat="1" ht="25.5" customHeight="1">
      <c r="A20" s="61"/>
      <c r="B20" s="58"/>
      <c r="C20" s="58"/>
      <c r="D20" s="58"/>
      <c r="E20" s="17">
        <v>1266666667</v>
      </c>
      <c r="F20" s="6" t="s">
        <v>133</v>
      </c>
      <c r="G20" s="58"/>
      <c r="H20" s="58"/>
      <c r="I20" s="58"/>
      <c r="J20" s="58"/>
      <c r="K20" s="58"/>
    </row>
    <row r="21" spans="1:11" s="3" customFormat="1" ht="29.25" customHeight="1">
      <c r="A21" s="59" t="s">
        <v>13</v>
      </c>
      <c r="B21" s="56" t="s">
        <v>23</v>
      </c>
      <c r="C21" s="56" t="s">
        <v>51</v>
      </c>
      <c r="D21" s="56" t="s">
        <v>52</v>
      </c>
      <c r="E21" s="17">
        <v>1520000000</v>
      </c>
      <c r="F21" s="4"/>
      <c r="G21" s="56" t="s">
        <v>4</v>
      </c>
      <c r="H21" s="56" t="s">
        <v>73</v>
      </c>
      <c r="I21" s="56" t="s">
        <v>72</v>
      </c>
      <c r="J21" s="56" t="s">
        <v>141</v>
      </c>
      <c r="K21" s="56" t="s">
        <v>140</v>
      </c>
    </row>
    <row r="22" spans="1:11" s="3" customFormat="1" ht="29.25" customHeight="1">
      <c r="A22" s="60"/>
      <c r="B22" s="57"/>
      <c r="C22" s="57"/>
      <c r="D22" s="57"/>
      <c r="E22" s="17">
        <v>0</v>
      </c>
      <c r="F22" s="6" t="s">
        <v>131</v>
      </c>
      <c r="G22" s="57"/>
      <c r="H22" s="57"/>
      <c r="I22" s="57"/>
      <c r="J22" s="57"/>
      <c r="K22" s="57"/>
    </row>
    <row r="23" spans="1:11" s="3" customFormat="1" ht="29.25" customHeight="1">
      <c r="A23" s="60"/>
      <c r="B23" s="57"/>
      <c r="C23" s="57"/>
      <c r="D23" s="57"/>
      <c r="E23" s="17">
        <v>1520000000</v>
      </c>
      <c r="F23" s="6" t="s">
        <v>133</v>
      </c>
      <c r="G23" s="57"/>
      <c r="H23" s="57"/>
      <c r="I23" s="57"/>
      <c r="J23" s="57"/>
      <c r="K23" s="57"/>
    </row>
    <row r="24" spans="1:11" s="3" customFormat="1" ht="28.5" customHeight="1">
      <c r="A24" s="59" t="s">
        <v>14</v>
      </c>
      <c r="B24" s="56" t="s">
        <v>26</v>
      </c>
      <c r="C24" s="56" t="s">
        <v>51</v>
      </c>
      <c r="D24" s="56" t="s">
        <v>52</v>
      </c>
      <c r="E24" s="18">
        <v>9200000000</v>
      </c>
      <c r="F24" s="7"/>
      <c r="G24" s="56" t="s">
        <v>4</v>
      </c>
      <c r="H24" s="56" t="s">
        <v>73</v>
      </c>
      <c r="I24" s="56" t="s">
        <v>75</v>
      </c>
      <c r="J24" s="56" t="s">
        <v>139</v>
      </c>
      <c r="K24" s="56" t="s">
        <v>138</v>
      </c>
    </row>
    <row r="25" spans="1:11" s="3" customFormat="1" ht="28.5" customHeight="1">
      <c r="A25" s="60"/>
      <c r="B25" s="57"/>
      <c r="C25" s="57"/>
      <c r="D25" s="57"/>
      <c r="E25" s="18">
        <v>1533333333</v>
      </c>
      <c r="F25" s="6" t="s">
        <v>131</v>
      </c>
      <c r="G25" s="57"/>
      <c r="H25" s="57"/>
      <c r="I25" s="57"/>
      <c r="J25" s="57"/>
      <c r="K25" s="57"/>
    </row>
    <row r="26" spans="1:11" s="3" customFormat="1" ht="28.5" customHeight="1">
      <c r="A26" s="61"/>
      <c r="B26" s="58"/>
      <c r="C26" s="58"/>
      <c r="D26" s="58"/>
      <c r="E26" s="18">
        <v>7666666667</v>
      </c>
      <c r="F26" s="6" t="s">
        <v>133</v>
      </c>
      <c r="G26" s="58"/>
      <c r="H26" s="58"/>
      <c r="I26" s="58"/>
      <c r="J26" s="58"/>
      <c r="K26" s="58"/>
    </row>
    <row r="27" spans="1:11" s="3" customFormat="1" ht="21.75" customHeight="1">
      <c r="A27" s="59" t="s">
        <v>60</v>
      </c>
      <c r="B27" s="56" t="s">
        <v>27</v>
      </c>
      <c r="C27" s="56" t="s">
        <v>51</v>
      </c>
      <c r="D27" s="56" t="s">
        <v>52</v>
      </c>
      <c r="E27" s="17">
        <v>1330000000</v>
      </c>
      <c r="F27" s="4"/>
      <c r="G27" s="56" t="s">
        <v>4</v>
      </c>
      <c r="H27" s="56" t="s">
        <v>72</v>
      </c>
      <c r="I27" s="56" t="s">
        <v>142</v>
      </c>
      <c r="J27" s="56" t="s">
        <v>88</v>
      </c>
      <c r="K27" s="56" t="s">
        <v>174</v>
      </c>
    </row>
    <row r="28" spans="1:11" s="3" customFormat="1" ht="21.75" customHeight="1">
      <c r="A28" s="60"/>
      <c r="B28" s="57"/>
      <c r="C28" s="57"/>
      <c r="D28" s="57"/>
      <c r="E28" s="17">
        <v>0</v>
      </c>
      <c r="F28" s="4" t="s">
        <v>131</v>
      </c>
      <c r="G28" s="57"/>
      <c r="H28" s="57"/>
      <c r="I28" s="57"/>
      <c r="J28" s="57"/>
      <c r="K28" s="57"/>
    </row>
    <row r="29" spans="1:11" s="3" customFormat="1" ht="21.75" customHeight="1">
      <c r="A29" s="60"/>
      <c r="B29" s="57"/>
      <c r="C29" s="57"/>
      <c r="D29" s="57"/>
      <c r="E29" s="17">
        <v>997500000</v>
      </c>
      <c r="F29" s="6" t="s">
        <v>133</v>
      </c>
      <c r="G29" s="57"/>
      <c r="H29" s="57"/>
      <c r="I29" s="57"/>
      <c r="J29" s="57"/>
      <c r="K29" s="57"/>
    </row>
    <row r="30" spans="1:11" s="3" customFormat="1" ht="21.75" customHeight="1">
      <c r="A30" s="61"/>
      <c r="B30" s="58"/>
      <c r="C30" s="58"/>
      <c r="D30" s="58"/>
      <c r="E30" s="17">
        <v>332500000</v>
      </c>
      <c r="F30" s="6" t="s">
        <v>136</v>
      </c>
      <c r="G30" s="58"/>
      <c r="H30" s="58"/>
      <c r="I30" s="58"/>
      <c r="J30" s="58"/>
      <c r="K30" s="58"/>
    </row>
    <row r="31" spans="1:11" s="3" customFormat="1" ht="25.5" customHeight="1">
      <c r="A31" s="59" t="s">
        <v>15</v>
      </c>
      <c r="B31" s="56" t="s">
        <v>171</v>
      </c>
      <c r="C31" s="56" t="s">
        <v>170</v>
      </c>
      <c r="D31" s="56" t="s">
        <v>55</v>
      </c>
      <c r="E31" s="17">
        <v>300000000</v>
      </c>
      <c r="F31" s="4"/>
      <c r="G31" s="56" t="s">
        <v>4</v>
      </c>
      <c r="H31" s="56" t="s">
        <v>126</v>
      </c>
      <c r="I31" s="56" t="s">
        <v>85</v>
      </c>
      <c r="J31" s="56" t="s">
        <v>132</v>
      </c>
      <c r="K31" s="56" t="s">
        <v>143</v>
      </c>
    </row>
    <row r="32" spans="1:11" s="3" customFormat="1" ht="25.5" customHeight="1">
      <c r="A32" s="60"/>
      <c r="B32" s="57"/>
      <c r="C32" s="57"/>
      <c r="D32" s="57"/>
      <c r="E32" s="17">
        <v>200000000</v>
      </c>
      <c r="F32" s="6" t="s">
        <v>131</v>
      </c>
      <c r="G32" s="57"/>
      <c r="H32" s="57"/>
      <c r="I32" s="57"/>
      <c r="J32" s="57"/>
      <c r="K32" s="57"/>
    </row>
    <row r="33" spans="1:11" s="3" customFormat="1" ht="25.5" customHeight="1">
      <c r="A33" s="61"/>
      <c r="B33" s="58"/>
      <c r="C33" s="58"/>
      <c r="D33" s="58"/>
      <c r="E33" s="19">
        <v>100000000</v>
      </c>
      <c r="F33" s="6" t="s">
        <v>133</v>
      </c>
      <c r="G33" s="58"/>
      <c r="H33" s="58"/>
      <c r="I33" s="58"/>
      <c r="J33" s="58"/>
      <c r="K33" s="58"/>
    </row>
    <row r="34" spans="1:11" s="3" customFormat="1" ht="24" customHeight="1">
      <c r="A34" s="62" t="s">
        <v>167</v>
      </c>
      <c r="B34" s="63" t="s">
        <v>28</v>
      </c>
      <c r="C34" s="63" t="s">
        <v>54</v>
      </c>
      <c r="D34" s="63" t="s">
        <v>55</v>
      </c>
      <c r="E34" s="17">
        <v>4000000000</v>
      </c>
      <c r="F34" s="4"/>
      <c r="G34" s="56" t="s">
        <v>4</v>
      </c>
      <c r="H34" s="56" t="s">
        <v>85</v>
      </c>
      <c r="I34" s="56" t="s">
        <v>172</v>
      </c>
      <c r="J34" s="56" t="s">
        <v>173</v>
      </c>
      <c r="K34" s="56" t="s">
        <v>144</v>
      </c>
    </row>
    <row r="35" spans="1:11" s="3" customFormat="1" ht="24" customHeight="1">
      <c r="A35" s="62"/>
      <c r="B35" s="63"/>
      <c r="C35" s="63"/>
      <c r="D35" s="63"/>
      <c r="E35" s="17">
        <v>0</v>
      </c>
      <c r="F35" s="4" t="s">
        <v>131</v>
      </c>
      <c r="G35" s="57"/>
      <c r="H35" s="57"/>
      <c r="I35" s="57"/>
      <c r="J35" s="57"/>
      <c r="K35" s="57"/>
    </row>
    <row r="36" spans="1:11" s="3" customFormat="1" ht="24" customHeight="1">
      <c r="A36" s="62"/>
      <c r="B36" s="63"/>
      <c r="C36" s="63"/>
      <c r="D36" s="63"/>
      <c r="E36" s="17">
        <v>2000000000</v>
      </c>
      <c r="F36" s="6" t="s">
        <v>133</v>
      </c>
      <c r="G36" s="57"/>
      <c r="H36" s="57"/>
      <c r="I36" s="57"/>
      <c r="J36" s="57"/>
      <c r="K36" s="57"/>
    </row>
    <row r="37" spans="1:11" s="3" customFormat="1" ht="24" customHeight="1">
      <c r="A37" s="62"/>
      <c r="B37" s="63"/>
      <c r="C37" s="63"/>
      <c r="D37" s="63"/>
      <c r="E37" s="17">
        <v>2000000000</v>
      </c>
      <c r="F37" s="6" t="s">
        <v>136</v>
      </c>
      <c r="G37" s="57"/>
      <c r="H37" s="57"/>
      <c r="I37" s="57"/>
      <c r="J37" s="57"/>
      <c r="K37" s="57"/>
    </row>
    <row r="38" spans="1:11" s="3" customFormat="1" ht="24" customHeight="1">
      <c r="A38" s="104" t="s">
        <v>169</v>
      </c>
      <c r="B38" s="102" t="s">
        <v>76</v>
      </c>
      <c r="C38" s="98" t="s">
        <v>51</v>
      </c>
      <c r="D38" s="98" t="s">
        <v>78</v>
      </c>
      <c r="E38" s="17">
        <v>10000000</v>
      </c>
      <c r="F38" s="17"/>
      <c r="G38" s="102" t="s">
        <v>4</v>
      </c>
      <c r="H38" s="102" t="s">
        <v>168</v>
      </c>
      <c r="I38" s="102" t="s">
        <v>71</v>
      </c>
      <c r="J38" s="102" t="s">
        <v>152</v>
      </c>
      <c r="K38" s="98" t="s">
        <v>153</v>
      </c>
    </row>
    <row r="39" spans="1:11" s="3" customFormat="1" ht="24" customHeight="1">
      <c r="A39" s="105"/>
      <c r="B39" s="103"/>
      <c r="C39" s="99"/>
      <c r="D39" s="99"/>
      <c r="E39" s="17">
        <v>1666667</v>
      </c>
      <c r="F39" s="4" t="s">
        <v>131</v>
      </c>
      <c r="G39" s="103"/>
      <c r="H39" s="103"/>
      <c r="I39" s="103"/>
      <c r="J39" s="103"/>
      <c r="K39" s="99"/>
    </row>
    <row r="40" spans="1:11" s="3" customFormat="1" ht="24" customHeight="1">
      <c r="A40" s="105"/>
      <c r="B40" s="103"/>
      <c r="C40" s="99"/>
      <c r="D40" s="99"/>
      <c r="E40" s="17">
        <v>5000000</v>
      </c>
      <c r="F40" s="6" t="s">
        <v>133</v>
      </c>
      <c r="G40" s="103"/>
      <c r="H40" s="103"/>
      <c r="I40" s="103"/>
      <c r="J40" s="103"/>
      <c r="K40" s="99"/>
    </row>
    <row r="41" spans="1:11" s="3" customFormat="1" ht="32.25" customHeight="1">
      <c r="A41" s="105"/>
      <c r="B41" s="103"/>
      <c r="C41" s="99"/>
      <c r="D41" s="99"/>
      <c r="E41" s="17">
        <v>3333333</v>
      </c>
      <c r="F41" s="6" t="s">
        <v>136</v>
      </c>
      <c r="G41" s="103"/>
      <c r="H41" s="103"/>
      <c r="I41" s="103"/>
      <c r="J41" s="103"/>
      <c r="K41" s="99"/>
    </row>
    <row r="42" spans="1:11" s="3" customFormat="1" ht="23.25" customHeight="1">
      <c r="A42" s="71" t="s">
        <v>86</v>
      </c>
      <c r="B42" s="72"/>
      <c r="C42" s="72"/>
      <c r="D42" s="73"/>
      <c r="E42" s="20">
        <f>E6+E9+E12+E16+E19+E22+E25+E28+E32+E35+E39</f>
        <v>5676000000</v>
      </c>
      <c r="F42" s="8"/>
      <c r="G42" s="100"/>
      <c r="H42" s="100"/>
      <c r="I42" s="100"/>
      <c r="J42" s="100"/>
      <c r="K42" s="101"/>
    </row>
    <row r="43" spans="1:11" s="3" customFormat="1" ht="23.25" customHeight="1">
      <c r="A43" s="71" t="s">
        <v>87</v>
      </c>
      <c r="B43" s="72"/>
      <c r="C43" s="72"/>
      <c r="D43" s="73"/>
      <c r="E43" s="20">
        <f>E7+E10+E13+E17+E20+E23+E26+E29+E33+E36+E40</f>
        <v>34297833334</v>
      </c>
      <c r="F43" s="9"/>
      <c r="G43" s="33"/>
      <c r="H43" s="33"/>
      <c r="I43" s="33"/>
      <c r="J43" s="33"/>
      <c r="K43" s="34"/>
    </row>
    <row r="44" spans="1:11" s="3" customFormat="1" ht="23.25" customHeight="1">
      <c r="A44" s="71" t="s">
        <v>157</v>
      </c>
      <c r="B44" s="72"/>
      <c r="C44" s="72"/>
      <c r="D44" s="73"/>
      <c r="E44" s="20">
        <f>E14+E30+E37+E41</f>
        <v>4544166666</v>
      </c>
      <c r="F44" s="9"/>
      <c r="G44" s="43"/>
      <c r="H44" s="43"/>
      <c r="I44" s="43"/>
      <c r="J44" s="43"/>
      <c r="K44" s="44"/>
    </row>
    <row r="45" spans="1:11" s="3" customFormat="1" ht="23.25" customHeight="1">
      <c r="A45" s="71" t="s">
        <v>40</v>
      </c>
      <c r="B45" s="72"/>
      <c r="C45" s="72"/>
      <c r="D45" s="73"/>
      <c r="E45" s="37">
        <f>SUM(E42:E44)</f>
        <v>44518000000</v>
      </c>
      <c r="F45" s="10"/>
      <c r="G45" s="79"/>
      <c r="H45" s="79"/>
      <c r="I45" s="79"/>
      <c r="J45" s="79"/>
      <c r="K45" s="80"/>
    </row>
    <row r="46" spans="1:11" s="3" customFormat="1" ht="26.25" customHeight="1">
      <c r="A46" s="2" t="s">
        <v>5</v>
      </c>
      <c r="B46" s="76" t="s">
        <v>39</v>
      </c>
      <c r="C46" s="77"/>
      <c r="D46" s="77"/>
      <c r="E46" s="77"/>
      <c r="F46" s="77"/>
      <c r="G46" s="77"/>
      <c r="H46" s="77"/>
      <c r="I46" s="77"/>
      <c r="J46" s="77"/>
      <c r="K46" s="78"/>
    </row>
    <row r="47" spans="1:11" s="3" customFormat="1" ht="28.5" customHeight="1">
      <c r="A47" s="59" t="s">
        <v>16</v>
      </c>
      <c r="B47" s="56" t="s">
        <v>53</v>
      </c>
      <c r="C47" s="56" t="s">
        <v>51</v>
      </c>
      <c r="D47" s="56" t="s">
        <v>52</v>
      </c>
      <c r="E47" s="18">
        <v>2181818180</v>
      </c>
      <c r="F47" s="7"/>
      <c r="G47" s="56" t="s">
        <v>4</v>
      </c>
      <c r="H47" s="56" t="s">
        <v>79</v>
      </c>
      <c r="I47" s="56" t="s">
        <v>74</v>
      </c>
      <c r="J47" s="56" t="s">
        <v>145</v>
      </c>
      <c r="K47" s="56" t="s">
        <v>140</v>
      </c>
    </row>
    <row r="48" spans="1:11" s="3" customFormat="1" ht="28.5" customHeight="1">
      <c r="A48" s="60"/>
      <c r="B48" s="57"/>
      <c r="C48" s="57"/>
      <c r="D48" s="57"/>
      <c r="E48" s="18">
        <v>1454545453</v>
      </c>
      <c r="F48" s="4" t="s">
        <v>83</v>
      </c>
      <c r="G48" s="57"/>
      <c r="H48" s="57"/>
      <c r="I48" s="57"/>
      <c r="J48" s="57"/>
      <c r="K48" s="57"/>
    </row>
    <row r="49" spans="1:11" s="3" customFormat="1" ht="28.5" customHeight="1">
      <c r="A49" s="61"/>
      <c r="B49" s="58"/>
      <c r="C49" s="58"/>
      <c r="D49" s="58"/>
      <c r="E49" s="18">
        <v>727272727</v>
      </c>
      <c r="F49" s="5" t="s">
        <v>84</v>
      </c>
      <c r="G49" s="57"/>
      <c r="H49" s="57"/>
      <c r="I49" s="57"/>
      <c r="J49" s="57"/>
      <c r="K49" s="57"/>
    </row>
    <row r="50" spans="1:11" s="3" customFormat="1" ht="23.25" customHeight="1">
      <c r="A50" s="71" t="s">
        <v>90</v>
      </c>
      <c r="B50" s="72"/>
      <c r="C50" s="72"/>
      <c r="D50" s="73"/>
      <c r="E50" s="23">
        <f>+E48</f>
        <v>1454545453</v>
      </c>
      <c r="F50" s="11"/>
      <c r="G50" s="31"/>
      <c r="H50" s="31"/>
      <c r="I50" s="31"/>
      <c r="J50" s="31"/>
      <c r="K50" s="32"/>
    </row>
    <row r="51" spans="1:11" s="3" customFormat="1" ht="23.25" customHeight="1">
      <c r="A51" s="71" t="s">
        <v>158</v>
      </c>
      <c r="B51" s="72"/>
      <c r="C51" s="72"/>
      <c r="D51" s="73"/>
      <c r="E51" s="30">
        <f>+E49</f>
        <v>727272727</v>
      </c>
      <c r="F51" s="12"/>
      <c r="G51" s="33"/>
      <c r="H51" s="33"/>
      <c r="I51" s="33"/>
      <c r="J51" s="33"/>
      <c r="K51" s="34"/>
    </row>
    <row r="52" spans="1:11" s="3" customFormat="1" ht="23.25" customHeight="1">
      <c r="A52" s="71" t="s">
        <v>41</v>
      </c>
      <c r="B52" s="72"/>
      <c r="C52" s="72"/>
      <c r="D52" s="73"/>
      <c r="E52" s="37">
        <f>SUM(E50:E51)</f>
        <v>2181818180</v>
      </c>
      <c r="F52" s="10"/>
      <c r="G52" s="79"/>
      <c r="H52" s="79"/>
      <c r="I52" s="79"/>
      <c r="J52" s="79"/>
      <c r="K52" s="80"/>
    </row>
    <row r="53" spans="1:11" s="3" customFormat="1" ht="26.25" customHeight="1">
      <c r="A53" s="2" t="s">
        <v>6</v>
      </c>
      <c r="B53" s="76" t="s">
        <v>31</v>
      </c>
      <c r="C53" s="77"/>
      <c r="D53" s="77"/>
      <c r="E53" s="77"/>
      <c r="F53" s="77"/>
      <c r="G53" s="77"/>
      <c r="H53" s="77"/>
      <c r="I53" s="77"/>
      <c r="J53" s="77"/>
      <c r="K53" s="78"/>
    </row>
    <row r="54" spans="1:11" s="3" customFormat="1" ht="23.25" customHeight="1">
      <c r="A54" s="59" t="s">
        <v>17</v>
      </c>
      <c r="B54" s="56" t="s">
        <v>80</v>
      </c>
      <c r="C54" s="56" t="s">
        <v>51</v>
      </c>
      <c r="D54" s="56" t="s">
        <v>52</v>
      </c>
      <c r="E54" s="17">
        <v>810000000</v>
      </c>
      <c r="F54" s="4"/>
      <c r="G54" s="56" t="s">
        <v>4</v>
      </c>
      <c r="H54" s="56" t="s">
        <v>79</v>
      </c>
      <c r="I54" s="56" t="s">
        <v>73</v>
      </c>
      <c r="J54" s="56" t="s">
        <v>81</v>
      </c>
      <c r="K54" s="56" t="s">
        <v>143</v>
      </c>
    </row>
    <row r="55" spans="1:11" s="3" customFormat="1" ht="23.25" customHeight="1">
      <c r="A55" s="60"/>
      <c r="B55" s="57"/>
      <c r="C55" s="57"/>
      <c r="D55" s="57"/>
      <c r="E55" s="17">
        <v>405000000</v>
      </c>
      <c r="F55" s="4" t="s">
        <v>83</v>
      </c>
      <c r="G55" s="57"/>
      <c r="H55" s="57"/>
      <c r="I55" s="57"/>
      <c r="J55" s="57"/>
      <c r="K55" s="57"/>
    </row>
    <row r="56" spans="1:11" s="3" customFormat="1" ht="23.25" customHeight="1">
      <c r="A56" s="61"/>
      <c r="B56" s="58"/>
      <c r="C56" s="58"/>
      <c r="D56" s="58"/>
      <c r="E56" s="17">
        <v>405000000</v>
      </c>
      <c r="F56" s="4" t="s">
        <v>84</v>
      </c>
      <c r="G56" s="58"/>
      <c r="H56" s="58"/>
      <c r="I56" s="58"/>
      <c r="J56" s="58"/>
      <c r="K56" s="58"/>
    </row>
    <row r="57" spans="1:11" s="3" customFormat="1" ht="23.25" customHeight="1">
      <c r="A57" s="59" t="s">
        <v>35</v>
      </c>
      <c r="B57" s="56" t="s">
        <v>32</v>
      </c>
      <c r="C57" s="56" t="s">
        <v>51</v>
      </c>
      <c r="D57" s="56" t="s">
        <v>52</v>
      </c>
      <c r="E57" s="17">
        <v>110000000</v>
      </c>
      <c r="F57" s="4"/>
      <c r="G57" s="56" t="s">
        <v>4</v>
      </c>
      <c r="H57" s="56" t="s">
        <v>79</v>
      </c>
      <c r="I57" s="56" t="s">
        <v>73</v>
      </c>
      <c r="J57" s="56" t="s">
        <v>81</v>
      </c>
      <c r="K57" s="56" t="s">
        <v>143</v>
      </c>
    </row>
    <row r="58" spans="1:11" s="3" customFormat="1" ht="23.25" customHeight="1">
      <c r="A58" s="60"/>
      <c r="B58" s="57"/>
      <c r="C58" s="57"/>
      <c r="D58" s="57"/>
      <c r="E58" s="17">
        <v>55000000</v>
      </c>
      <c r="F58" s="4" t="s">
        <v>83</v>
      </c>
      <c r="G58" s="57"/>
      <c r="H58" s="57"/>
      <c r="I58" s="57"/>
      <c r="J58" s="57"/>
      <c r="K58" s="57"/>
    </row>
    <row r="59" spans="1:11" s="3" customFormat="1" ht="23.25" customHeight="1">
      <c r="A59" s="61"/>
      <c r="B59" s="58"/>
      <c r="C59" s="58"/>
      <c r="D59" s="58"/>
      <c r="E59" s="17">
        <v>55000000</v>
      </c>
      <c r="F59" s="4" t="s">
        <v>84</v>
      </c>
      <c r="G59" s="58"/>
      <c r="H59" s="58"/>
      <c r="I59" s="58"/>
      <c r="J59" s="58"/>
      <c r="K59" s="58"/>
    </row>
    <row r="60" spans="1:11" s="27" customFormat="1" ht="29.25" customHeight="1">
      <c r="A60" s="83" t="s">
        <v>36</v>
      </c>
      <c r="B60" s="86" t="s">
        <v>108</v>
      </c>
      <c r="C60" s="86" t="s">
        <v>109</v>
      </c>
      <c r="D60" s="86" t="s">
        <v>52</v>
      </c>
      <c r="E60" s="21">
        <v>3300000000</v>
      </c>
      <c r="F60" s="16"/>
      <c r="G60" s="86" t="s">
        <v>4</v>
      </c>
      <c r="H60" s="86" t="s">
        <v>73</v>
      </c>
      <c r="I60" s="86" t="s">
        <v>125</v>
      </c>
      <c r="J60" s="86" t="s">
        <v>146</v>
      </c>
      <c r="K60" s="56" t="s">
        <v>144</v>
      </c>
    </row>
    <row r="61" spans="1:11" s="27" customFormat="1" ht="29.25" customHeight="1">
      <c r="A61" s="84"/>
      <c r="B61" s="87"/>
      <c r="C61" s="87"/>
      <c r="D61" s="87"/>
      <c r="E61" s="21">
        <v>137500000</v>
      </c>
      <c r="F61" s="16" t="s">
        <v>83</v>
      </c>
      <c r="G61" s="87"/>
      <c r="H61" s="87"/>
      <c r="I61" s="87"/>
      <c r="J61" s="87"/>
      <c r="K61" s="57"/>
    </row>
    <row r="62" spans="1:11" s="27" customFormat="1" ht="29.25" customHeight="1">
      <c r="A62" s="84"/>
      <c r="B62" s="87"/>
      <c r="C62" s="87"/>
      <c r="D62" s="87"/>
      <c r="E62" s="21">
        <v>1650000000</v>
      </c>
      <c r="F62" s="16" t="s">
        <v>84</v>
      </c>
      <c r="G62" s="87"/>
      <c r="H62" s="87"/>
      <c r="I62" s="87"/>
      <c r="J62" s="87"/>
      <c r="K62" s="57"/>
    </row>
    <row r="63" spans="1:11" s="27" customFormat="1" ht="29.25" customHeight="1">
      <c r="A63" s="85"/>
      <c r="B63" s="88"/>
      <c r="C63" s="88"/>
      <c r="D63" s="88"/>
      <c r="E63" s="21">
        <v>1512500000</v>
      </c>
      <c r="F63" s="16" t="s">
        <v>89</v>
      </c>
      <c r="G63" s="88"/>
      <c r="H63" s="88"/>
      <c r="I63" s="88"/>
      <c r="J63" s="88"/>
      <c r="K63" s="58"/>
    </row>
    <row r="64" spans="1:11" s="27" customFormat="1" ht="20.25" customHeight="1">
      <c r="A64" s="81" t="s">
        <v>56</v>
      </c>
      <c r="B64" s="82" t="s">
        <v>113</v>
      </c>
      <c r="C64" s="82" t="s">
        <v>122</v>
      </c>
      <c r="D64" s="82" t="s">
        <v>52</v>
      </c>
      <c r="E64" s="21">
        <v>330000000</v>
      </c>
      <c r="F64" s="28"/>
      <c r="G64" s="82" t="s">
        <v>4</v>
      </c>
      <c r="H64" s="82" t="s">
        <v>72</v>
      </c>
      <c r="I64" s="82" t="s">
        <v>142</v>
      </c>
      <c r="J64" s="82" t="s">
        <v>147</v>
      </c>
      <c r="K64" s="63" t="s">
        <v>149</v>
      </c>
    </row>
    <row r="65" spans="1:11" s="27" customFormat="1" ht="20.25" customHeight="1">
      <c r="A65" s="81"/>
      <c r="B65" s="82"/>
      <c r="C65" s="82"/>
      <c r="D65" s="82"/>
      <c r="E65" s="17">
        <v>0</v>
      </c>
      <c r="F65" s="4" t="s">
        <v>131</v>
      </c>
      <c r="G65" s="82"/>
      <c r="H65" s="82"/>
      <c r="I65" s="82"/>
      <c r="J65" s="82"/>
      <c r="K65" s="63"/>
    </row>
    <row r="66" spans="1:11" s="27" customFormat="1" ht="20.25" customHeight="1">
      <c r="A66" s="81"/>
      <c r="B66" s="82"/>
      <c r="C66" s="82"/>
      <c r="D66" s="82"/>
      <c r="E66" s="21">
        <v>123750000</v>
      </c>
      <c r="F66" s="29" t="s">
        <v>84</v>
      </c>
      <c r="G66" s="82"/>
      <c r="H66" s="82"/>
      <c r="I66" s="82"/>
      <c r="J66" s="82"/>
      <c r="K66" s="63"/>
    </row>
    <row r="67" spans="1:11" s="27" customFormat="1" ht="20.25" customHeight="1">
      <c r="A67" s="81"/>
      <c r="B67" s="82"/>
      <c r="C67" s="82"/>
      <c r="D67" s="82"/>
      <c r="E67" s="21">
        <v>165000000</v>
      </c>
      <c r="F67" s="29" t="s">
        <v>89</v>
      </c>
      <c r="G67" s="82"/>
      <c r="H67" s="82"/>
      <c r="I67" s="82"/>
      <c r="J67" s="82"/>
      <c r="K67" s="63"/>
    </row>
    <row r="68" spans="1:11" s="27" customFormat="1" ht="20.25" customHeight="1">
      <c r="A68" s="81"/>
      <c r="B68" s="82"/>
      <c r="C68" s="82"/>
      <c r="D68" s="82"/>
      <c r="E68" s="21">
        <v>41250000</v>
      </c>
      <c r="F68" s="29" t="s">
        <v>148</v>
      </c>
      <c r="G68" s="82"/>
      <c r="H68" s="82"/>
      <c r="I68" s="82"/>
      <c r="J68" s="82"/>
      <c r="K68" s="63"/>
    </row>
    <row r="69" spans="1:11" s="27" customFormat="1" ht="24" customHeight="1">
      <c r="A69" s="83" t="s">
        <v>66</v>
      </c>
      <c r="B69" s="86" t="s">
        <v>128</v>
      </c>
      <c r="C69" s="86" t="s">
        <v>109</v>
      </c>
      <c r="D69" s="86" t="s">
        <v>52</v>
      </c>
      <c r="E69" s="21">
        <v>2200000000</v>
      </c>
      <c r="F69" s="16"/>
      <c r="G69" s="56" t="s">
        <v>4</v>
      </c>
      <c r="H69" s="56" t="s">
        <v>125</v>
      </c>
      <c r="I69" s="82" t="s">
        <v>142</v>
      </c>
      <c r="J69" s="82" t="s">
        <v>147</v>
      </c>
      <c r="K69" s="56" t="s">
        <v>150</v>
      </c>
    </row>
    <row r="70" spans="1:11" s="27" customFormat="1" ht="24" customHeight="1">
      <c r="A70" s="84"/>
      <c r="B70" s="87"/>
      <c r="C70" s="87"/>
      <c r="D70" s="87"/>
      <c r="E70" s="21">
        <v>0</v>
      </c>
      <c r="F70" s="16" t="s">
        <v>83</v>
      </c>
      <c r="G70" s="57"/>
      <c r="H70" s="57"/>
      <c r="I70" s="82"/>
      <c r="J70" s="82"/>
      <c r="K70" s="57"/>
    </row>
    <row r="71" spans="1:11" s="27" customFormat="1" ht="24" customHeight="1">
      <c r="A71" s="84"/>
      <c r="B71" s="87"/>
      <c r="C71" s="87"/>
      <c r="D71" s="87"/>
      <c r="E71" s="21">
        <v>825000000</v>
      </c>
      <c r="F71" s="29" t="s">
        <v>84</v>
      </c>
      <c r="G71" s="57"/>
      <c r="H71" s="57"/>
      <c r="I71" s="82"/>
      <c r="J71" s="82"/>
      <c r="K71" s="57"/>
    </row>
    <row r="72" spans="1:11" s="27" customFormat="1" ht="24" customHeight="1">
      <c r="A72" s="84"/>
      <c r="B72" s="87"/>
      <c r="C72" s="87"/>
      <c r="D72" s="87"/>
      <c r="E72" s="21">
        <v>1100000000</v>
      </c>
      <c r="F72" s="29" t="s">
        <v>89</v>
      </c>
      <c r="G72" s="57"/>
      <c r="H72" s="57"/>
      <c r="I72" s="82"/>
      <c r="J72" s="82"/>
      <c r="K72" s="57"/>
    </row>
    <row r="73" spans="1:11" s="27" customFormat="1" ht="24" customHeight="1">
      <c r="A73" s="85"/>
      <c r="B73" s="88"/>
      <c r="C73" s="88"/>
      <c r="D73" s="88"/>
      <c r="E73" s="21">
        <v>275000000</v>
      </c>
      <c r="F73" s="29" t="s">
        <v>148</v>
      </c>
      <c r="G73" s="58"/>
      <c r="H73" s="58"/>
      <c r="I73" s="82"/>
      <c r="J73" s="82"/>
      <c r="K73" s="58"/>
    </row>
    <row r="74" spans="1:11" s="27" customFormat="1" ht="22.5" customHeight="1">
      <c r="A74" s="83" t="s">
        <v>67</v>
      </c>
      <c r="B74" s="86" t="s">
        <v>129</v>
      </c>
      <c r="C74" s="86" t="s">
        <v>130</v>
      </c>
      <c r="D74" s="86" t="s">
        <v>52</v>
      </c>
      <c r="E74" s="21">
        <v>3300000000</v>
      </c>
      <c r="F74" s="16"/>
      <c r="G74" s="56" t="s">
        <v>4</v>
      </c>
      <c r="H74" s="56" t="s">
        <v>125</v>
      </c>
      <c r="I74" s="82" t="s">
        <v>142</v>
      </c>
      <c r="J74" s="82" t="s">
        <v>147</v>
      </c>
      <c r="K74" s="56" t="s">
        <v>150</v>
      </c>
    </row>
    <row r="75" spans="1:11" s="27" customFormat="1" ht="22.5" customHeight="1">
      <c r="A75" s="84"/>
      <c r="B75" s="87"/>
      <c r="C75" s="87"/>
      <c r="D75" s="87"/>
      <c r="E75" s="21">
        <v>0</v>
      </c>
      <c r="F75" s="16" t="s">
        <v>83</v>
      </c>
      <c r="G75" s="57"/>
      <c r="H75" s="57"/>
      <c r="I75" s="82"/>
      <c r="J75" s="82"/>
      <c r="K75" s="57"/>
    </row>
    <row r="76" spans="1:11" s="27" customFormat="1" ht="22.5" customHeight="1">
      <c r="A76" s="84"/>
      <c r="B76" s="87"/>
      <c r="C76" s="87"/>
      <c r="D76" s="87"/>
      <c r="E76" s="21">
        <v>1237500000</v>
      </c>
      <c r="F76" s="29" t="s">
        <v>84</v>
      </c>
      <c r="G76" s="57"/>
      <c r="H76" s="57"/>
      <c r="I76" s="82"/>
      <c r="J76" s="82"/>
      <c r="K76" s="57"/>
    </row>
    <row r="77" spans="1:11" s="27" customFormat="1" ht="22.5" customHeight="1">
      <c r="A77" s="84"/>
      <c r="B77" s="87"/>
      <c r="C77" s="87"/>
      <c r="D77" s="87"/>
      <c r="E77" s="21">
        <v>1650000000</v>
      </c>
      <c r="F77" s="29" t="s">
        <v>89</v>
      </c>
      <c r="G77" s="57"/>
      <c r="H77" s="57"/>
      <c r="I77" s="82"/>
      <c r="J77" s="82"/>
      <c r="K77" s="57"/>
    </row>
    <row r="78" spans="1:12" s="27" customFormat="1" ht="22.5" customHeight="1">
      <c r="A78" s="85"/>
      <c r="B78" s="88"/>
      <c r="C78" s="88"/>
      <c r="D78" s="88"/>
      <c r="E78" s="21">
        <v>412500000</v>
      </c>
      <c r="F78" s="29" t="s">
        <v>148</v>
      </c>
      <c r="G78" s="58"/>
      <c r="H78" s="58"/>
      <c r="I78" s="82"/>
      <c r="J78" s="82"/>
      <c r="K78" s="58"/>
      <c r="L78" s="54"/>
    </row>
    <row r="79" spans="1:11" s="27" customFormat="1" ht="30.75" customHeight="1">
      <c r="A79" s="71" t="s">
        <v>96</v>
      </c>
      <c r="B79" s="72"/>
      <c r="C79" s="72"/>
      <c r="D79" s="73"/>
      <c r="E79" s="21">
        <f>E55+E58+E61+E65+E70+E75</f>
        <v>597500000</v>
      </c>
      <c r="F79" s="89"/>
      <c r="G79" s="90"/>
      <c r="H79" s="90"/>
      <c r="I79" s="90"/>
      <c r="J79" s="90"/>
      <c r="K79" s="91"/>
    </row>
    <row r="80" spans="1:11" s="27" customFormat="1" ht="31.5" customHeight="1">
      <c r="A80" s="71" t="s">
        <v>97</v>
      </c>
      <c r="B80" s="72"/>
      <c r="C80" s="72"/>
      <c r="D80" s="73"/>
      <c r="E80" s="21">
        <f>E56+E59+E62+E66+E71+E76</f>
        <v>4296250000</v>
      </c>
      <c r="F80" s="92"/>
      <c r="G80" s="93"/>
      <c r="H80" s="93"/>
      <c r="I80" s="93"/>
      <c r="J80" s="93"/>
      <c r="K80" s="94"/>
    </row>
    <row r="81" spans="1:11" s="27" customFormat="1" ht="30" customHeight="1">
      <c r="A81" s="71" t="s">
        <v>98</v>
      </c>
      <c r="B81" s="72"/>
      <c r="C81" s="72"/>
      <c r="D81" s="73"/>
      <c r="E81" s="21">
        <f>E63+E67+E72+E77</f>
        <v>4427500000</v>
      </c>
      <c r="F81" s="92"/>
      <c r="G81" s="93"/>
      <c r="H81" s="93"/>
      <c r="I81" s="93"/>
      <c r="J81" s="93"/>
      <c r="K81" s="94"/>
    </row>
    <row r="82" spans="1:11" s="27" customFormat="1" ht="28.5" customHeight="1">
      <c r="A82" s="71" t="s">
        <v>159</v>
      </c>
      <c r="B82" s="72"/>
      <c r="C82" s="72"/>
      <c r="D82" s="73"/>
      <c r="E82" s="21">
        <f>E68+E73+E78</f>
        <v>728750000</v>
      </c>
      <c r="F82" s="92"/>
      <c r="G82" s="93"/>
      <c r="H82" s="93"/>
      <c r="I82" s="93"/>
      <c r="J82" s="93"/>
      <c r="K82" s="94"/>
    </row>
    <row r="83" spans="1:11" s="3" customFormat="1" ht="26.25" customHeight="1">
      <c r="A83" s="71" t="s">
        <v>42</v>
      </c>
      <c r="B83" s="72"/>
      <c r="C83" s="72"/>
      <c r="D83" s="73"/>
      <c r="E83" s="17">
        <f>SUM(E79:E82)</f>
        <v>10050000000</v>
      </c>
      <c r="F83" s="95"/>
      <c r="G83" s="96"/>
      <c r="H83" s="96"/>
      <c r="I83" s="96"/>
      <c r="J83" s="96"/>
      <c r="K83" s="97"/>
    </row>
    <row r="84" spans="1:11" s="3" customFormat="1" ht="26.25" customHeight="1">
      <c r="A84" s="2" t="s">
        <v>7</v>
      </c>
      <c r="B84" s="76" t="s">
        <v>33</v>
      </c>
      <c r="C84" s="77"/>
      <c r="D84" s="77"/>
      <c r="E84" s="77"/>
      <c r="F84" s="77"/>
      <c r="G84" s="77"/>
      <c r="H84" s="77"/>
      <c r="I84" s="77"/>
      <c r="J84" s="77"/>
      <c r="K84" s="78"/>
    </row>
    <row r="85" spans="1:11" s="3" customFormat="1" ht="25.5" customHeight="1">
      <c r="A85" s="59" t="s">
        <v>18</v>
      </c>
      <c r="B85" s="56" t="s">
        <v>34</v>
      </c>
      <c r="C85" s="56" t="s">
        <v>57</v>
      </c>
      <c r="D85" s="56" t="s">
        <v>52</v>
      </c>
      <c r="E85" s="17">
        <v>200000000</v>
      </c>
      <c r="F85" s="4"/>
      <c r="G85" s="56" t="s">
        <v>4</v>
      </c>
      <c r="H85" s="56" t="s">
        <v>79</v>
      </c>
      <c r="I85" s="56" t="s">
        <v>63</v>
      </c>
      <c r="J85" s="56" t="s">
        <v>151</v>
      </c>
      <c r="K85" s="56" t="s">
        <v>143</v>
      </c>
    </row>
    <row r="86" spans="1:11" s="3" customFormat="1" ht="24.75" customHeight="1">
      <c r="A86" s="60"/>
      <c r="B86" s="57"/>
      <c r="C86" s="57"/>
      <c r="D86" s="57"/>
      <c r="E86" s="17">
        <v>100000000</v>
      </c>
      <c r="F86" s="16" t="s">
        <v>83</v>
      </c>
      <c r="G86" s="57"/>
      <c r="H86" s="57"/>
      <c r="I86" s="57"/>
      <c r="J86" s="57"/>
      <c r="K86" s="57"/>
    </row>
    <row r="87" spans="1:11" s="3" customFormat="1" ht="27" customHeight="1">
      <c r="A87" s="61"/>
      <c r="B87" s="58"/>
      <c r="C87" s="58"/>
      <c r="D87" s="58"/>
      <c r="E87" s="17">
        <v>100000000</v>
      </c>
      <c r="F87" s="29" t="s">
        <v>84</v>
      </c>
      <c r="G87" s="58"/>
      <c r="H87" s="58"/>
      <c r="I87" s="58"/>
      <c r="J87" s="58"/>
      <c r="K87" s="58"/>
    </row>
    <row r="88" spans="1:11" s="3" customFormat="1" ht="24" customHeight="1">
      <c r="A88" s="59" t="s">
        <v>43</v>
      </c>
      <c r="B88" s="56" t="s">
        <v>64</v>
      </c>
      <c r="C88" s="56" t="s">
        <v>61</v>
      </c>
      <c r="D88" s="56" t="s">
        <v>52</v>
      </c>
      <c r="E88" s="18">
        <v>330000000</v>
      </c>
      <c r="F88" s="7"/>
      <c r="G88" s="56" t="s">
        <v>4</v>
      </c>
      <c r="H88" s="56" t="s">
        <v>74</v>
      </c>
      <c r="I88" s="56" t="s">
        <v>71</v>
      </c>
      <c r="J88" s="56" t="s">
        <v>152</v>
      </c>
      <c r="K88" s="56" t="s">
        <v>153</v>
      </c>
    </row>
    <row r="89" spans="1:11" s="3" customFormat="1" ht="24" customHeight="1">
      <c r="A89" s="60"/>
      <c r="B89" s="57"/>
      <c r="C89" s="57"/>
      <c r="D89" s="57"/>
      <c r="E89" s="18">
        <v>55000000</v>
      </c>
      <c r="F89" s="16" t="s">
        <v>83</v>
      </c>
      <c r="G89" s="57"/>
      <c r="H89" s="57"/>
      <c r="I89" s="57"/>
      <c r="J89" s="57"/>
      <c r="K89" s="57"/>
    </row>
    <row r="90" spans="1:11" s="3" customFormat="1" ht="24" customHeight="1">
      <c r="A90" s="60"/>
      <c r="B90" s="57"/>
      <c r="C90" s="57"/>
      <c r="D90" s="57"/>
      <c r="E90" s="18">
        <v>165000000</v>
      </c>
      <c r="F90" s="16" t="s">
        <v>84</v>
      </c>
      <c r="G90" s="57"/>
      <c r="H90" s="57"/>
      <c r="I90" s="57"/>
      <c r="J90" s="57"/>
      <c r="K90" s="57"/>
    </row>
    <row r="91" spans="1:11" s="3" customFormat="1" ht="24" customHeight="1">
      <c r="A91" s="61"/>
      <c r="B91" s="58"/>
      <c r="C91" s="58"/>
      <c r="D91" s="58"/>
      <c r="E91" s="18">
        <v>110000000</v>
      </c>
      <c r="F91" s="16" t="s">
        <v>89</v>
      </c>
      <c r="G91" s="58"/>
      <c r="H91" s="58"/>
      <c r="I91" s="58"/>
      <c r="J91" s="58"/>
      <c r="K91" s="58"/>
    </row>
    <row r="92" spans="1:11" s="3" customFormat="1" ht="18.75" customHeight="1">
      <c r="A92" s="59" t="s">
        <v>101</v>
      </c>
      <c r="B92" s="56" t="s">
        <v>102</v>
      </c>
      <c r="C92" s="56" t="s">
        <v>103</v>
      </c>
      <c r="D92" s="56" t="s">
        <v>52</v>
      </c>
      <c r="E92" s="18">
        <v>300000000</v>
      </c>
      <c r="F92" s="11"/>
      <c r="G92" s="56" t="s">
        <v>4</v>
      </c>
      <c r="H92" s="56" t="s">
        <v>75</v>
      </c>
      <c r="I92" s="56" t="s">
        <v>127</v>
      </c>
      <c r="J92" s="56" t="s">
        <v>154</v>
      </c>
      <c r="K92" s="56" t="s">
        <v>149</v>
      </c>
    </row>
    <row r="93" spans="1:11" s="3" customFormat="1" ht="18.75" customHeight="1">
      <c r="A93" s="60"/>
      <c r="B93" s="57"/>
      <c r="C93" s="57"/>
      <c r="D93" s="57"/>
      <c r="E93" s="18">
        <v>0</v>
      </c>
      <c r="F93" s="16" t="s">
        <v>83</v>
      </c>
      <c r="G93" s="57"/>
      <c r="H93" s="57"/>
      <c r="I93" s="57"/>
      <c r="J93" s="57"/>
      <c r="K93" s="57"/>
    </row>
    <row r="94" spans="1:11" s="3" customFormat="1" ht="18.75" customHeight="1">
      <c r="A94" s="60"/>
      <c r="B94" s="57"/>
      <c r="C94" s="57"/>
      <c r="D94" s="57"/>
      <c r="E94" s="18">
        <v>125000000</v>
      </c>
      <c r="F94" s="16" t="s">
        <v>84</v>
      </c>
      <c r="G94" s="57"/>
      <c r="H94" s="57"/>
      <c r="I94" s="57"/>
      <c r="J94" s="57"/>
      <c r="K94" s="57"/>
    </row>
    <row r="95" spans="1:11" s="3" customFormat="1" ht="18.75" customHeight="1">
      <c r="A95" s="60"/>
      <c r="B95" s="57"/>
      <c r="C95" s="57"/>
      <c r="D95" s="57"/>
      <c r="E95" s="18">
        <v>150000000</v>
      </c>
      <c r="F95" s="16" t="s">
        <v>89</v>
      </c>
      <c r="G95" s="57"/>
      <c r="H95" s="57"/>
      <c r="I95" s="57"/>
      <c r="J95" s="57"/>
      <c r="K95" s="57"/>
    </row>
    <row r="96" spans="1:11" s="3" customFormat="1" ht="18.75" customHeight="1">
      <c r="A96" s="61"/>
      <c r="B96" s="58"/>
      <c r="C96" s="58"/>
      <c r="D96" s="58"/>
      <c r="E96" s="18">
        <v>25000000</v>
      </c>
      <c r="F96" s="16" t="s">
        <v>148</v>
      </c>
      <c r="G96" s="58"/>
      <c r="H96" s="58"/>
      <c r="I96" s="58"/>
      <c r="J96" s="58"/>
      <c r="K96" s="58"/>
    </row>
    <row r="97" spans="1:11" s="3" customFormat="1" ht="27.75" customHeight="1">
      <c r="A97" s="59" t="s">
        <v>110</v>
      </c>
      <c r="B97" s="56" t="s">
        <v>111</v>
      </c>
      <c r="C97" s="56" t="s">
        <v>112</v>
      </c>
      <c r="D97" s="56" t="s">
        <v>52</v>
      </c>
      <c r="E97" s="18">
        <v>15000000000</v>
      </c>
      <c r="F97" s="11"/>
      <c r="G97" s="56" t="s">
        <v>4</v>
      </c>
      <c r="H97" s="56" t="s">
        <v>79</v>
      </c>
      <c r="I97" s="56" t="s">
        <v>71</v>
      </c>
      <c r="J97" s="56" t="s">
        <v>152</v>
      </c>
      <c r="K97" s="56" t="s">
        <v>144</v>
      </c>
    </row>
    <row r="98" spans="1:11" s="3" customFormat="1" ht="27" customHeight="1">
      <c r="A98" s="60"/>
      <c r="B98" s="57"/>
      <c r="C98" s="57"/>
      <c r="D98" s="57"/>
      <c r="E98" s="18">
        <v>2500000000</v>
      </c>
      <c r="F98" s="16" t="s">
        <v>83</v>
      </c>
      <c r="G98" s="57"/>
      <c r="H98" s="57"/>
      <c r="I98" s="57"/>
      <c r="J98" s="57"/>
      <c r="K98" s="57"/>
    </row>
    <row r="99" spans="1:11" s="3" customFormat="1" ht="27" customHeight="1">
      <c r="A99" s="60"/>
      <c r="B99" s="57"/>
      <c r="C99" s="57"/>
      <c r="D99" s="57"/>
      <c r="E99" s="18">
        <v>7500000000</v>
      </c>
      <c r="F99" s="16" t="s">
        <v>84</v>
      </c>
      <c r="G99" s="57"/>
      <c r="H99" s="57"/>
      <c r="I99" s="57"/>
      <c r="J99" s="57"/>
      <c r="K99" s="57"/>
    </row>
    <row r="100" spans="1:11" s="3" customFormat="1" ht="27" customHeight="1">
      <c r="A100" s="60"/>
      <c r="B100" s="57"/>
      <c r="C100" s="57"/>
      <c r="D100" s="57"/>
      <c r="E100" s="18">
        <v>5000000000</v>
      </c>
      <c r="F100" s="16" t="s">
        <v>89</v>
      </c>
      <c r="G100" s="57"/>
      <c r="H100" s="57"/>
      <c r="I100" s="57"/>
      <c r="J100" s="57"/>
      <c r="K100" s="57"/>
    </row>
    <row r="101" spans="1:11" s="27" customFormat="1" ht="20.25" customHeight="1">
      <c r="A101" s="81" t="s">
        <v>114</v>
      </c>
      <c r="B101" s="82" t="s">
        <v>115</v>
      </c>
      <c r="C101" s="82" t="s">
        <v>103</v>
      </c>
      <c r="D101" s="82" t="s">
        <v>52</v>
      </c>
      <c r="E101" s="21">
        <v>45000000</v>
      </c>
      <c r="F101" s="16"/>
      <c r="G101" s="82" t="s">
        <v>4</v>
      </c>
      <c r="H101" s="82" t="s">
        <v>75</v>
      </c>
      <c r="I101" s="82" t="s">
        <v>70</v>
      </c>
      <c r="J101" s="82" t="s">
        <v>155</v>
      </c>
      <c r="K101" s="56" t="s">
        <v>149</v>
      </c>
    </row>
    <row r="102" spans="1:11" s="27" customFormat="1" ht="20.25" customHeight="1">
      <c r="A102" s="81"/>
      <c r="B102" s="82"/>
      <c r="C102" s="82"/>
      <c r="D102" s="82"/>
      <c r="E102" s="18">
        <v>0</v>
      </c>
      <c r="F102" s="16" t="s">
        <v>83</v>
      </c>
      <c r="G102" s="82"/>
      <c r="H102" s="82"/>
      <c r="I102" s="82"/>
      <c r="J102" s="82"/>
      <c r="K102" s="57"/>
    </row>
    <row r="103" spans="1:11" s="27" customFormat="1" ht="20.25" customHeight="1">
      <c r="A103" s="81"/>
      <c r="B103" s="82"/>
      <c r="C103" s="82"/>
      <c r="D103" s="82"/>
      <c r="E103" s="18">
        <v>20625000</v>
      </c>
      <c r="F103" s="16" t="s">
        <v>84</v>
      </c>
      <c r="G103" s="82"/>
      <c r="H103" s="82"/>
      <c r="I103" s="82"/>
      <c r="J103" s="82"/>
      <c r="K103" s="57"/>
    </row>
    <row r="104" spans="1:11" s="27" customFormat="1" ht="20.25" customHeight="1">
      <c r="A104" s="81"/>
      <c r="B104" s="82"/>
      <c r="C104" s="82"/>
      <c r="D104" s="82"/>
      <c r="E104" s="18">
        <v>22500000</v>
      </c>
      <c r="F104" s="16" t="s">
        <v>89</v>
      </c>
      <c r="G104" s="82"/>
      <c r="H104" s="82"/>
      <c r="I104" s="82"/>
      <c r="J104" s="82"/>
      <c r="K104" s="57"/>
    </row>
    <row r="105" spans="1:11" s="27" customFormat="1" ht="20.25" customHeight="1">
      <c r="A105" s="81"/>
      <c r="B105" s="82"/>
      <c r="C105" s="82"/>
      <c r="D105" s="82"/>
      <c r="E105" s="18">
        <v>1875000</v>
      </c>
      <c r="F105" s="16" t="s">
        <v>148</v>
      </c>
      <c r="G105" s="82"/>
      <c r="H105" s="82"/>
      <c r="I105" s="82"/>
      <c r="J105" s="82"/>
      <c r="K105" s="58"/>
    </row>
    <row r="106" spans="1:11" s="3" customFormat="1" ht="27" customHeight="1">
      <c r="A106" s="71" t="s">
        <v>91</v>
      </c>
      <c r="B106" s="72"/>
      <c r="C106" s="72"/>
      <c r="D106" s="73"/>
      <c r="E106" s="50">
        <f>E86+E89+E93+E98+E102</f>
        <v>2655000000</v>
      </c>
      <c r="F106" s="8"/>
      <c r="G106" s="48"/>
      <c r="H106" s="48"/>
      <c r="I106" s="48"/>
      <c r="J106" s="48"/>
      <c r="K106" s="49"/>
    </row>
    <row r="107" spans="1:11" s="3" customFormat="1" ht="27" customHeight="1">
      <c r="A107" s="71" t="s">
        <v>116</v>
      </c>
      <c r="B107" s="72"/>
      <c r="C107" s="72"/>
      <c r="D107" s="73"/>
      <c r="E107" s="51">
        <f>E87+E90+E94+E99+E103</f>
        <v>7910625000</v>
      </c>
      <c r="F107" s="9"/>
      <c r="G107" s="46"/>
      <c r="H107" s="46"/>
      <c r="I107" s="46"/>
      <c r="J107" s="46"/>
      <c r="K107" s="47"/>
    </row>
    <row r="108" spans="1:11" s="3" customFormat="1" ht="27" customHeight="1">
      <c r="A108" s="71" t="s">
        <v>160</v>
      </c>
      <c r="B108" s="72"/>
      <c r="C108" s="72"/>
      <c r="D108" s="73"/>
      <c r="E108" s="51">
        <f>E91+E95+E100+E104</f>
        <v>5282500000</v>
      </c>
      <c r="F108" s="9"/>
      <c r="G108" s="46"/>
      <c r="H108" s="46"/>
      <c r="I108" s="46"/>
      <c r="J108" s="46"/>
      <c r="K108" s="47"/>
    </row>
    <row r="109" spans="1:11" s="3" customFormat="1" ht="27" customHeight="1">
      <c r="A109" s="71" t="s">
        <v>161</v>
      </c>
      <c r="B109" s="72"/>
      <c r="C109" s="72"/>
      <c r="D109" s="73"/>
      <c r="E109" s="51">
        <f>E96+E105</f>
        <v>26875000</v>
      </c>
      <c r="F109" s="9"/>
      <c r="G109" s="46"/>
      <c r="H109" s="46"/>
      <c r="I109" s="46"/>
      <c r="J109" s="46"/>
      <c r="K109" s="47"/>
    </row>
    <row r="110" spans="1:11" s="3" customFormat="1" ht="27" customHeight="1">
      <c r="A110" s="71" t="s">
        <v>44</v>
      </c>
      <c r="B110" s="72"/>
      <c r="C110" s="72"/>
      <c r="D110" s="73"/>
      <c r="E110" s="51">
        <f>SUM(E106:E109)</f>
        <v>15875000000</v>
      </c>
      <c r="F110" s="10"/>
      <c r="G110" s="79"/>
      <c r="H110" s="79"/>
      <c r="I110" s="79"/>
      <c r="J110" s="79"/>
      <c r="K110" s="80"/>
    </row>
    <row r="111" spans="1:11" s="3" customFormat="1" ht="26.25" customHeight="1">
      <c r="A111" s="2" t="s">
        <v>45</v>
      </c>
      <c r="B111" s="76" t="s">
        <v>19</v>
      </c>
      <c r="C111" s="77"/>
      <c r="D111" s="77"/>
      <c r="E111" s="77"/>
      <c r="F111" s="77"/>
      <c r="G111" s="77"/>
      <c r="H111" s="77"/>
      <c r="I111" s="77"/>
      <c r="J111" s="77"/>
      <c r="K111" s="78"/>
    </row>
    <row r="112" spans="1:11" s="3" customFormat="1" ht="24.75" customHeight="1">
      <c r="A112" s="59" t="s">
        <v>46</v>
      </c>
      <c r="B112" s="56" t="s">
        <v>59</v>
      </c>
      <c r="C112" s="56" t="s">
        <v>58</v>
      </c>
      <c r="D112" s="56" t="s">
        <v>65</v>
      </c>
      <c r="E112" s="17">
        <v>7700000000</v>
      </c>
      <c r="F112" s="4"/>
      <c r="G112" s="56" t="s">
        <v>4</v>
      </c>
      <c r="H112" s="56" t="s">
        <v>74</v>
      </c>
      <c r="I112" s="56" t="s">
        <v>71</v>
      </c>
      <c r="J112" s="56" t="s">
        <v>152</v>
      </c>
      <c r="K112" s="56" t="s">
        <v>144</v>
      </c>
    </row>
    <row r="113" spans="1:11" s="3" customFormat="1" ht="24.75" customHeight="1">
      <c r="A113" s="60"/>
      <c r="B113" s="57"/>
      <c r="C113" s="57"/>
      <c r="D113" s="57"/>
      <c r="E113" s="17">
        <v>1283333333</v>
      </c>
      <c r="F113" s="16" t="s">
        <v>83</v>
      </c>
      <c r="G113" s="57"/>
      <c r="H113" s="57"/>
      <c r="I113" s="57"/>
      <c r="J113" s="57"/>
      <c r="K113" s="57"/>
    </row>
    <row r="114" spans="1:11" s="3" customFormat="1" ht="24.75" customHeight="1">
      <c r="A114" s="60"/>
      <c r="B114" s="57"/>
      <c r="C114" s="57"/>
      <c r="D114" s="57"/>
      <c r="E114" s="17">
        <v>3850000000</v>
      </c>
      <c r="F114" s="16" t="s">
        <v>84</v>
      </c>
      <c r="G114" s="57"/>
      <c r="H114" s="57"/>
      <c r="I114" s="57"/>
      <c r="J114" s="57"/>
      <c r="K114" s="57"/>
    </row>
    <row r="115" spans="1:11" s="3" customFormat="1" ht="24.75" customHeight="1">
      <c r="A115" s="61"/>
      <c r="B115" s="58"/>
      <c r="C115" s="58"/>
      <c r="D115" s="58"/>
      <c r="E115" s="19">
        <v>2566666667</v>
      </c>
      <c r="F115" s="16" t="s">
        <v>89</v>
      </c>
      <c r="G115" s="58"/>
      <c r="H115" s="58"/>
      <c r="I115" s="58"/>
      <c r="J115" s="58"/>
      <c r="K115" s="58"/>
    </row>
    <row r="116" spans="1:11" s="3" customFormat="1" ht="27" customHeight="1">
      <c r="A116" s="59" t="s">
        <v>104</v>
      </c>
      <c r="B116" s="56" t="s">
        <v>105</v>
      </c>
      <c r="C116" s="56" t="s">
        <v>107</v>
      </c>
      <c r="D116" s="56" t="s">
        <v>106</v>
      </c>
      <c r="E116" s="17">
        <v>5000000000</v>
      </c>
      <c r="F116" s="4"/>
      <c r="G116" s="56" t="s">
        <v>4</v>
      </c>
      <c r="H116" s="56" t="s">
        <v>85</v>
      </c>
      <c r="I116" s="56" t="s">
        <v>63</v>
      </c>
      <c r="J116" s="56" t="s">
        <v>156</v>
      </c>
      <c r="K116" s="56" t="s">
        <v>144</v>
      </c>
    </row>
    <row r="117" spans="1:11" s="3" customFormat="1" ht="27" customHeight="1">
      <c r="A117" s="60"/>
      <c r="B117" s="57"/>
      <c r="C117" s="57"/>
      <c r="D117" s="57"/>
      <c r="E117" s="17">
        <v>1041666667</v>
      </c>
      <c r="F117" s="16" t="s">
        <v>83</v>
      </c>
      <c r="G117" s="57"/>
      <c r="H117" s="57"/>
      <c r="I117" s="57"/>
      <c r="J117" s="57"/>
      <c r="K117" s="57"/>
    </row>
    <row r="118" spans="1:11" s="3" customFormat="1" ht="27" customHeight="1">
      <c r="A118" s="60"/>
      <c r="B118" s="57"/>
      <c r="C118" s="57"/>
      <c r="D118" s="57"/>
      <c r="E118" s="17">
        <v>2500000000</v>
      </c>
      <c r="F118" s="16" t="s">
        <v>84</v>
      </c>
      <c r="G118" s="57"/>
      <c r="H118" s="57"/>
      <c r="I118" s="57"/>
      <c r="J118" s="57"/>
      <c r="K118" s="57"/>
    </row>
    <row r="119" spans="1:11" s="3" customFormat="1" ht="27" customHeight="1">
      <c r="A119" s="61"/>
      <c r="B119" s="58"/>
      <c r="C119" s="58"/>
      <c r="D119" s="58"/>
      <c r="E119" s="17">
        <v>1458333333</v>
      </c>
      <c r="F119" s="16" t="s">
        <v>89</v>
      </c>
      <c r="G119" s="58"/>
      <c r="H119" s="58"/>
      <c r="I119" s="58"/>
      <c r="J119" s="58"/>
      <c r="K119" s="58"/>
    </row>
    <row r="120" spans="1:11" s="3" customFormat="1" ht="24" customHeight="1">
      <c r="A120" s="71" t="s">
        <v>92</v>
      </c>
      <c r="B120" s="72"/>
      <c r="C120" s="72"/>
      <c r="D120" s="73"/>
      <c r="E120" s="20">
        <f>E113+E117</f>
        <v>2325000000</v>
      </c>
      <c r="F120" s="11"/>
      <c r="G120" s="24"/>
      <c r="H120" s="31"/>
      <c r="I120" s="31"/>
      <c r="J120" s="31"/>
      <c r="K120" s="32"/>
    </row>
    <row r="121" spans="1:11" s="3" customFormat="1" ht="24" customHeight="1">
      <c r="A121" s="71" t="s">
        <v>99</v>
      </c>
      <c r="B121" s="72"/>
      <c r="C121" s="72"/>
      <c r="D121" s="73"/>
      <c r="E121" s="20">
        <f>E114+E118</f>
        <v>6350000000</v>
      </c>
      <c r="F121" s="12"/>
      <c r="G121" s="33"/>
      <c r="H121" s="33"/>
      <c r="I121" s="33"/>
      <c r="J121" s="33"/>
      <c r="K121" s="34"/>
    </row>
    <row r="122" spans="1:11" s="3" customFormat="1" ht="24" customHeight="1">
      <c r="A122" s="71" t="s">
        <v>162</v>
      </c>
      <c r="B122" s="72"/>
      <c r="C122" s="72"/>
      <c r="D122" s="73"/>
      <c r="E122" s="20">
        <f>E115+E119</f>
        <v>4025000000</v>
      </c>
      <c r="F122" s="12"/>
      <c r="G122" s="33"/>
      <c r="H122" s="33"/>
      <c r="I122" s="33"/>
      <c r="J122" s="33"/>
      <c r="K122" s="34"/>
    </row>
    <row r="123" spans="1:11" s="3" customFormat="1" ht="20.25" customHeight="1">
      <c r="A123" s="71" t="s">
        <v>47</v>
      </c>
      <c r="B123" s="72"/>
      <c r="C123" s="72"/>
      <c r="D123" s="73"/>
      <c r="E123" s="20">
        <f>SUM(E120:E122)</f>
        <v>12700000000</v>
      </c>
      <c r="F123" s="9"/>
      <c r="G123" s="74"/>
      <c r="H123" s="74"/>
      <c r="I123" s="74"/>
      <c r="J123" s="74"/>
      <c r="K123" s="75"/>
    </row>
    <row r="124" spans="1:11" s="3" customFormat="1" ht="26.25" customHeight="1">
      <c r="A124" s="2" t="s">
        <v>117</v>
      </c>
      <c r="B124" s="76" t="s">
        <v>118</v>
      </c>
      <c r="C124" s="77"/>
      <c r="D124" s="77"/>
      <c r="E124" s="77"/>
      <c r="F124" s="77"/>
      <c r="G124" s="77"/>
      <c r="H124" s="77"/>
      <c r="I124" s="77"/>
      <c r="J124" s="77"/>
      <c r="K124" s="78"/>
    </row>
    <row r="125" spans="1:11" s="3" customFormat="1" ht="24.75" customHeight="1">
      <c r="A125" s="59" t="s">
        <v>121</v>
      </c>
      <c r="B125" s="56" t="s">
        <v>118</v>
      </c>
      <c r="C125" s="56" t="s">
        <v>119</v>
      </c>
      <c r="D125" s="56" t="s">
        <v>120</v>
      </c>
      <c r="E125" s="17">
        <v>5500000000</v>
      </c>
      <c r="F125" s="4"/>
      <c r="G125" s="56" t="s">
        <v>4</v>
      </c>
      <c r="H125" s="56" t="s">
        <v>75</v>
      </c>
      <c r="I125" s="56" t="s">
        <v>142</v>
      </c>
      <c r="J125" s="56" t="s">
        <v>147</v>
      </c>
      <c r="K125" s="56" t="s">
        <v>150</v>
      </c>
    </row>
    <row r="126" spans="1:11" s="3" customFormat="1" ht="24.75" customHeight="1">
      <c r="A126" s="60"/>
      <c r="B126" s="57"/>
      <c r="C126" s="57"/>
      <c r="D126" s="57"/>
      <c r="E126" s="18">
        <v>0</v>
      </c>
      <c r="F126" s="16" t="s">
        <v>83</v>
      </c>
      <c r="G126" s="57"/>
      <c r="H126" s="57"/>
      <c r="I126" s="57"/>
      <c r="J126" s="57"/>
      <c r="K126" s="57"/>
    </row>
    <row r="127" spans="1:11" s="3" customFormat="1" ht="24.75" customHeight="1">
      <c r="A127" s="60"/>
      <c r="B127" s="57"/>
      <c r="C127" s="57"/>
      <c r="D127" s="57"/>
      <c r="E127" s="18">
        <v>2062500000</v>
      </c>
      <c r="F127" s="16" t="s">
        <v>84</v>
      </c>
      <c r="G127" s="57"/>
      <c r="H127" s="57"/>
      <c r="I127" s="57"/>
      <c r="J127" s="57"/>
      <c r="K127" s="57"/>
    </row>
    <row r="128" spans="1:11" s="3" customFormat="1" ht="24.75" customHeight="1">
      <c r="A128" s="60"/>
      <c r="B128" s="57"/>
      <c r="C128" s="57"/>
      <c r="D128" s="57"/>
      <c r="E128" s="18">
        <v>2750000000</v>
      </c>
      <c r="F128" s="16" t="s">
        <v>89</v>
      </c>
      <c r="G128" s="57"/>
      <c r="H128" s="57"/>
      <c r="I128" s="57"/>
      <c r="J128" s="57"/>
      <c r="K128" s="57"/>
    </row>
    <row r="129" spans="1:11" s="3" customFormat="1" ht="24.75" customHeight="1">
      <c r="A129" s="61"/>
      <c r="B129" s="58"/>
      <c r="C129" s="58"/>
      <c r="D129" s="58"/>
      <c r="E129" s="18">
        <v>687500000</v>
      </c>
      <c r="F129" s="16" t="s">
        <v>148</v>
      </c>
      <c r="G129" s="58"/>
      <c r="H129" s="58"/>
      <c r="I129" s="58"/>
      <c r="J129" s="58"/>
      <c r="K129" s="58"/>
    </row>
    <row r="130" spans="1:11" s="3" customFormat="1" ht="21.75" customHeight="1">
      <c r="A130" s="71" t="s">
        <v>124</v>
      </c>
      <c r="B130" s="72"/>
      <c r="C130" s="72"/>
      <c r="D130" s="73"/>
      <c r="E130" s="17">
        <f>SUM(E126)</f>
        <v>0</v>
      </c>
      <c r="F130" s="11"/>
      <c r="G130" s="24"/>
      <c r="H130" s="31"/>
      <c r="I130" s="31"/>
      <c r="J130" s="31"/>
      <c r="K130" s="32"/>
    </row>
    <row r="131" spans="1:11" s="3" customFormat="1" ht="21.75" customHeight="1">
      <c r="A131" s="71" t="s">
        <v>163</v>
      </c>
      <c r="B131" s="72"/>
      <c r="C131" s="72"/>
      <c r="D131" s="73"/>
      <c r="E131" s="20">
        <f>SUM(E127)</f>
        <v>2062500000</v>
      </c>
      <c r="F131" s="12"/>
      <c r="G131" s="33"/>
      <c r="H131" s="33"/>
      <c r="I131" s="33"/>
      <c r="J131" s="33"/>
      <c r="K131" s="34"/>
    </row>
    <row r="132" spans="1:11" s="3" customFormat="1" ht="21.75" customHeight="1">
      <c r="A132" s="71" t="s">
        <v>164</v>
      </c>
      <c r="B132" s="72"/>
      <c r="C132" s="72"/>
      <c r="D132" s="73"/>
      <c r="E132" s="20">
        <f>SUM(E128)</f>
        <v>2750000000</v>
      </c>
      <c r="F132" s="12"/>
      <c r="G132" s="33"/>
      <c r="H132" s="33"/>
      <c r="I132" s="33"/>
      <c r="J132" s="33"/>
      <c r="K132" s="34"/>
    </row>
    <row r="133" spans="1:11" s="3" customFormat="1" ht="21.75" customHeight="1">
      <c r="A133" s="71" t="s">
        <v>175</v>
      </c>
      <c r="B133" s="72"/>
      <c r="C133" s="72"/>
      <c r="D133" s="73"/>
      <c r="E133" s="20">
        <f>SUM(E129)</f>
        <v>687500000</v>
      </c>
      <c r="F133" s="12"/>
      <c r="G133" s="52"/>
      <c r="H133" s="52"/>
      <c r="I133" s="52"/>
      <c r="J133" s="52"/>
      <c r="K133" s="53"/>
    </row>
    <row r="134" spans="1:11" s="3" customFormat="1" ht="21.75" customHeight="1">
      <c r="A134" s="71" t="s">
        <v>123</v>
      </c>
      <c r="B134" s="72"/>
      <c r="C134" s="72"/>
      <c r="D134" s="73"/>
      <c r="E134" s="20">
        <f>SUM(E130:E133)</f>
        <v>5500000000</v>
      </c>
      <c r="F134" s="9"/>
      <c r="G134" s="74"/>
      <c r="H134" s="74"/>
      <c r="I134" s="74"/>
      <c r="J134" s="74"/>
      <c r="K134" s="75"/>
    </row>
    <row r="135" spans="1:11" s="3" customFormat="1" ht="21.75" customHeight="1">
      <c r="A135" s="64" t="s">
        <v>94</v>
      </c>
      <c r="B135" s="65"/>
      <c r="C135" s="65"/>
      <c r="D135" s="66"/>
      <c r="E135" s="26">
        <f>E42+E50+E79+E106+E120+E130</f>
        <v>12708045453</v>
      </c>
      <c r="F135" s="9"/>
      <c r="G135" s="33"/>
      <c r="H135" s="33"/>
      <c r="I135" s="33"/>
      <c r="J135" s="33"/>
      <c r="K135" s="34"/>
    </row>
    <row r="136" spans="1:11" s="3" customFormat="1" ht="21.75" customHeight="1">
      <c r="A136" s="64" t="s">
        <v>93</v>
      </c>
      <c r="B136" s="65"/>
      <c r="C136" s="65"/>
      <c r="D136" s="66"/>
      <c r="E136" s="26">
        <f>E43+E51+E80+E107+E121+E131</f>
        <v>55644481061</v>
      </c>
      <c r="F136" s="9"/>
      <c r="G136" s="33"/>
      <c r="H136" s="33"/>
      <c r="I136" s="33"/>
      <c r="J136" s="33"/>
      <c r="K136" s="34"/>
    </row>
    <row r="137" spans="1:11" s="14" customFormat="1" ht="21.75" customHeight="1">
      <c r="A137" s="64" t="s">
        <v>95</v>
      </c>
      <c r="B137" s="65"/>
      <c r="C137" s="65"/>
      <c r="D137" s="66"/>
      <c r="E137" s="26">
        <f>E44+E81+E108+E122+E132</f>
        <v>21029166666</v>
      </c>
      <c r="F137" s="13"/>
      <c r="G137" s="67"/>
      <c r="H137" s="67"/>
      <c r="I137" s="67"/>
      <c r="J137" s="67"/>
      <c r="K137" s="68"/>
    </row>
    <row r="138" spans="1:11" s="14" customFormat="1" ht="21.75" customHeight="1">
      <c r="A138" s="64" t="s">
        <v>165</v>
      </c>
      <c r="B138" s="65"/>
      <c r="C138" s="65"/>
      <c r="D138" s="66"/>
      <c r="E138" s="22">
        <f>E82+E109+E133</f>
        <v>1443125000</v>
      </c>
      <c r="F138" s="13"/>
      <c r="G138" s="35"/>
      <c r="H138" s="35"/>
      <c r="I138" s="35"/>
      <c r="J138" s="35"/>
      <c r="K138" s="36"/>
    </row>
    <row r="139" spans="1:11" s="14" customFormat="1" ht="21.75" customHeight="1">
      <c r="A139" s="64" t="s">
        <v>37</v>
      </c>
      <c r="B139" s="65"/>
      <c r="C139" s="65"/>
      <c r="D139" s="66"/>
      <c r="E139" s="55">
        <f>SUM(E135:E138)</f>
        <v>90824818180</v>
      </c>
      <c r="F139" s="15"/>
      <c r="G139" s="69"/>
      <c r="H139" s="69"/>
      <c r="I139" s="69"/>
      <c r="J139" s="69"/>
      <c r="K139" s="70"/>
    </row>
    <row r="143" ht="15">
      <c r="E143" s="40"/>
    </row>
    <row r="144" ht="15">
      <c r="E144" s="41"/>
    </row>
    <row r="145" ht="15">
      <c r="E145" s="42"/>
    </row>
    <row r="146" ht="15">
      <c r="E146" s="39"/>
    </row>
    <row r="147" ht="15">
      <c r="E147" s="39"/>
    </row>
    <row r="148" ht="15">
      <c r="E148" s="39"/>
    </row>
  </sheetData>
  <sheetProtection/>
  <mergeCells count="282">
    <mergeCell ref="J8:J10"/>
    <mergeCell ref="K8:K10"/>
    <mergeCell ref="B8:B10"/>
    <mergeCell ref="C8:C10"/>
    <mergeCell ref="D8:D10"/>
    <mergeCell ref="G8:G10"/>
    <mergeCell ref="H8:H10"/>
    <mergeCell ref="I8:I10"/>
    <mergeCell ref="A1:K1"/>
    <mergeCell ref="E2:F2"/>
    <mergeCell ref="A3:K3"/>
    <mergeCell ref="B4:K4"/>
    <mergeCell ref="A5:A7"/>
    <mergeCell ref="B5:B7"/>
    <mergeCell ref="C5:C7"/>
    <mergeCell ref="D5:D7"/>
    <mergeCell ref="G5:G7"/>
    <mergeCell ref="H5:H7"/>
    <mergeCell ref="I5:I7"/>
    <mergeCell ref="J5:J7"/>
    <mergeCell ref="K5:K7"/>
    <mergeCell ref="A44:D44"/>
    <mergeCell ref="A109:D109"/>
    <mergeCell ref="A11:A14"/>
    <mergeCell ref="B11:B14"/>
    <mergeCell ref="C11:C14"/>
    <mergeCell ref="D11:D14"/>
    <mergeCell ref="G11:G14"/>
    <mergeCell ref="H11:H14"/>
    <mergeCell ref="I11:I14"/>
    <mergeCell ref="J11:J14"/>
    <mergeCell ref="K11:K14"/>
    <mergeCell ref="A15:A17"/>
    <mergeCell ref="B15:B17"/>
    <mergeCell ref="C15:C17"/>
    <mergeCell ref="D15:D17"/>
    <mergeCell ref="G15:G17"/>
    <mergeCell ref="H15:H17"/>
    <mergeCell ref="I15:I17"/>
    <mergeCell ref="J15:J17"/>
    <mergeCell ref="K15:K17"/>
    <mergeCell ref="A18:A20"/>
    <mergeCell ref="B18:B20"/>
    <mergeCell ref="C18:C20"/>
    <mergeCell ref="D18:D20"/>
    <mergeCell ref="G18:G20"/>
    <mergeCell ref="H18:H20"/>
    <mergeCell ref="I18:I20"/>
    <mergeCell ref="J18:J20"/>
    <mergeCell ref="K18:K20"/>
    <mergeCell ref="A21:A23"/>
    <mergeCell ref="B21:B23"/>
    <mergeCell ref="C21:C23"/>
    <mergeCell ref="D21:D23"/>
    <mergeCell ref="G21:G23"/>
    <mergeCell ref="H21:H23"/>
    <mergeCell ref="I21:I23"/>
    <mergeCell ref="J21:J23"/>
    <mergeCell ref="K21:K23"/>
    <mergeCell ref="A24:A26"/>
    <mergeCell ref="B24:B26"/>
    <mergeCell ref="C24:C26"/>
    <mergeCell ref="D24:D26"/>
    <mergeCell ref="G24:G26"/>
    <mergeCell ref="H24:H26"/>
    <mergeCell ref="I24:I26"/>
    <mergeCell ref="J24:J26"/>
    <mergeCell ref="K24:K26"/>
    <mergeCell ref="J27:J30"/>
    <mergeCell ref="K27:K30"/>
    <mergeCell ref="A27:A30"/>
    <mergeCell ref="B27:B30"/>
    <mergeCell ref="C27:C30"/>
    <mergeCell ref="D27:D30"/>
    <mergeCell ref="G27:G30"/>
    <mergeCell ref="H27:H30"/>
    <mergeCell ref="C38:C41"/>
    <mergeCell ref="D38:D41"/>
    <mergeCell ref="G38:G41"/>
    <mergeCell ref="H38:H41"/>
    <mergeCell ref="I27:I30"/>
    <mergeCell ref="H31:H33"/>
    <mergeCell ref="I31:I33"/>
    <mergeCell ref="K38:K41"/>
    <mergeCell ref="A42:D42"/>
    <mergeCell ref="G42:K42"/>
    <mergeCell ref="A43:D43"/>
    <mergeCell ref="A45:D45"/>
    <mergeCell ref="G45:K45"/>
    <mergeCell ref="I38:I41"/>
    <mergeCell ref="J38:J41"/>
    <mergeCell ref="A38:A41"/>
    <mergeCell ref="B38:B41"/>
    <mergeCell ref="B46:K46"/>
    <mergeCell ref="A47:A49"/>
    <mergeCell ref="B47:B49"/>
    <mergeCell ref="C47:C49"/>
    <mergeCell ref="D47:D49"/>
    <mergeCell ref="G47:G49"/>
    <mergeCell ref="H47:H49"/>
    <mergeCell ref="I47:I49"/>
    <mergeCell ref="J47:J49"/>
    <mergeCell ref="K47:K49"/>
    <mergeCell ref="A50:D50"/>
    <mergeCell ref="A51:D51"/>
    <mergeCell ref="A52:D52"/>
    <mergeCell ref="G52:K52"/>
    <mergeCell ref="B53:K53"/>
    <mergeCell ref="A54:A56"/>
    <mergeCell ref="B54:B56"/>
    <mergeCell ref="C54:C56"/>
    <mergeCell ref="D54:D56"/>
    <mergeCell ref="G54:G56"/>
    <mergeCell ref="H54:H56"/>
    <mergeCell ref="I54:I56"/>
    <mergeCell ref="J54:J56"/>
    <mergeCell ref="K54:K56"/>
    <mergeCell ref="A57:A59"/>
    <mergeCell ref="B57:B59"/>
    <mergeCell ref="C57:C59"/>
    <mergeCell ref="D57:D59"/>
    <mergeCell ref="G57:G59"/>
    <mergeCell ref="H57:H59"/>
    <mergeCell ref="I57:I59"/>
    <mergeCell ref="J57:J59"/>
    <mergeCell ref="K57:K59"/>
    <mergeCell ref="A60:A63"/>
    <mergeCell ref="B60:B63"/>
    <mergeCell ref="C60:C63"/>
    <mergeCell ref="D60:D63"/>
    <mergeCell ref="G60:G63"/>
    <mergeCell ref="H60:H63"/>
    <mergeCell ref="I60:I63"/>
    <mergeCell ref="J60:J63"/>
    <mergeCell ref="K60:K63"/>
    <mergeCell ref="A64:A68"/>
    <mergeCell ref="B64:B68"/>
    <mergeCell ref="C64:C68"/>
    <mergeCell ref="D64:D68"/>
    <mergeCell ref="G64:G68"/>
    <mergeCell ref="H64:H68"/>
    <mergeCell ref="I64:I68"/>
    <mergeCell ref="J64:J68"/>
    <mergeCell ref="K74:K78"/>
    <mergeCell ref="A69:A73"/>
    <mergeCell ref="B69:B73"/>
    <mergeCell ref="C69:C73"/>
    <mergeCell ref="D69:D73"/>
    <mergeCell ref="G69:G73"/>
    <mergeCell ref="H69:H73"/>
    <mergeCell ref="A83:D83"/>
    <mergeCell ref="D74:D78"/>
    <mergeCell ref="G74:G78"/>
    <mergeCell ref="H74:H78"/>
    <mergeCell ref="K64:K68"/>
    <mergeCell ref="I69:I73"/>
    <mergeCell ref="J69:J73"/>
    <mergeCell ref="K69:K73"/>
    <mergeCell ref="I74:I78"/>
    <mergeCell ref="J74:J78"/>
    <mergeCell ref="B85:B87"/>
    <mergeCell ref="C85:C87"/>
    <mergeCell ref="D85:D87"/>
    <mergeCell ref="G85:G87"/>
    <mergeCell ref="H85:H87"/>
    <mergeCell ref="A79:D79"/>
    <mergeCell ref="F79:K83"/>
    <mergeCell ref="A80:D80"/>
    <mergeCell ref="A81:D81"/>
    <mergeCell ref="A82:D82"/>
    <mergeCell ref="A88:A91"/>
    <mergeCell ref="B88:B91"/>
    <mergeCell ref="C88:C91"/>
    <mergeCell ref="D88:D91"/>
    <mergeCell ref="G88:G91"/>
    <mergeCell ref="A74:A78"/>
    <mergeCell ref="B74:B78"/>
    <mergeCell ref="C74:C78"/>
    <mergeCell ref="B84:K84"/>
    <mergeCell ref="A85:A87"/>
    <mergeCell ref="K88:K91"/>
    <mergeCell ref="I85:I87"/>
    <mergeCell ref="J85:J87"/>
    <mergeCell ref="K85:K87"/>
    <mergeCell ref="H92:H96"/>
    <mergeCell ref="I92:I96"/>
    <mergeCell ref="K92:K96"/>
    <mergeCell ref="C92:C96"/>
    <mergeCell ref="D92:D96"/>
    <mergeCell ref="G92:G96"/>
    <mergeCell ref="J101:J105"/>
    <mergeCell ref="H88:H91"/>
    <mergeCell ref="I97:I100"/>
    <mergeCell ref="J97:J100"/>
    <mergeCell ref="I88:I91"/>
    <mergeCell ref="J88:J91"/>
    <mergeCell ref="J92:J96"/>
    <mergeCell ref="A97:A100"/>
    <mergeCell ref="B97:B100"/>
    <mergeCell ref="C97:C100"/>
    <mergeCell ref="D97:D100"/>
    <mergeCell ref="G97:G100"/>
    <mergeCell ref="H97:H100"/>
    <mergeCell ref="A92:A96"/>
    <mergeCell ref="B92:B96"/>
    <mergeCell ref="K97:K100"/>
    <mergeCell ref="A101:A105"/>
    <mergeCell ref="B101:B105"/>
    <mergeCell ref="C101:C105"/>
    <mergeCell ref="D101:D105"/>
    <mergeCell ref="G101:G105"/>
    <mergeCell ref="H101:H105"/>
    <mergeCell ref="I101:I105"/>
    <mergeCell ref="J112:J115"/>
    <mergeCell ref="K112:K115"/>
    <mergeCell ref="K101:K105"/>
    <mergeCell ref="A106:D106"/>
    <mergeCell ref="A107:D107"/>
    <mergeCell ref="A108:D108"/>
    <mergeCell ref="A110:D110"/>
    <mergeCell ref="G110:K110"/>
    <mergeCell ref="G116:G119"/>
    <mergeCell ref="H116:H119"/>
    <mergeCell ref="B111:K111"/>
    <mergeCell ref="A112:A115"/>
    <mergeCell ref="B112:B115"/>
    <mergeCell ref="C112:C115"/>
    <mergeCell ref="D112:D115"/>
    <mergeCell ref="G112:G115"/>
    <mergeCell ref="H112:H115"/>
    <mergeCell ref="I112:I115"/>
    <mergeCell ref="I116:I119"/>
    <mergeCell ref="J116:J119"/>
    <mergeCell ref="K116:K119"/>
    <mergeCell ref="A120:D120"/>
    <mergeCell ref="A121:D121"/>
    <mergeCell ref="A122:D122"/>
    <mergeCell ref="A116:A119"/>
    <mergeCell ref="B116:B119"/>
    <mergeCell ref="C116:C119"/>
    <mergeCell ref="D116:D119"/>
    <mergeCell ref="A123:D123"/>
    <mergeCell ref="G123:K123"/>
    <mergeCell ref="B124:K124"/>
    <mergeCell ref="A125:A129"/>
    <mergeCell ref="B125:B129"/>
    <mergeCell ref="C125:C129"/>
    <mergeCell ref="D125:D129"/>
    <mergeCell ref="G125:G129"/>
    <mergeCell ref="H125:H129"/>
    <mergeCell ref="I125:I129"/>
    <mergeCell ref="J125:J129"/>
    <mergeCell ref="K125:K129"/>
    <mergeCell ref="A130:D130"/>
    <mergeCell ref="A131:D131"/>
    <mergeCell ref="A132:D132"/>
    <mergeCell ref="A134:D134"/>
    <mergeCell ref="G134:K134"/>
    <mergeCell ref="A133:D133"/>
    <mergeCell ref="A135:D135"/>
    <mergeCell ref="A136:D136"/>
    <mergeCell ref="A137:D137"/>
    <mergeCell ref="G137:K137"/>
    <mergeCell ref="A138:D138"/>
    <mergeCell ref="A139:D139"/>
    <mergeCell ref="G139:K139"/>
    <mergeCell ref="A34:A37"/>
    <mergeCell ref="B34:B37"/>
    <mergeCell ref="C34:C37"/>
    <mergeCell ref="D34:D37"/>
    <mergeCell ref="G34:G37"/>
    <mergeCell ref="H34:H37"/>
    <mergeCell ref="J31:J33"/>
    <mergeCell ref="K31:K33"/>
    <mergeCell ref="I34:I37"/>
    <mergeCell ref="J34:J37"/>
    <mergeCell ref="K34:K37"/>
    <mergeCell ref="A31:A33"/>
    <mergeCell ref="B31:B33"/>
    <mergeCell ref="C31:C33"/>
    <mergeCell ref="D31:D33"/>
    <mergeCell ref="G31:G33"/>
  </mergeCells>
  <printOptions/>
  <pageMargins left="0.7" right="0.7" top="0.75" bottom="0.75" header="0.3" footer="0.3"/>
  <pageSetup fitToHeight="0" fitToWidth="1" horizontalDpi="600" verticalDpi="600" orientation="landscape" paperSize="8" scale="81" r:id="rId1"/>
  <headerFooter differentOddEven="1" differentFirst="1">
    <oddFooter>&amp;C&amp;"Arial,Regular"&amp;10Страна &amp;P од 4</oddFooter>
    <evenFooter>&amp;C&amp;"Arial,Regular"&amp;10Страна &amp;P од 4</evenFooter>
    <firstFooter>&amp;C&amp;"Arial,Regular"&amp;10Страна &amp;P од 4</firstFooter>
  </headerFooter>
  <rowBreaks count="2" manualBreakCount="2">
    <brk id="30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Atanasijevic</dc:creator>
  <cp:keywords/>
  <dc:description/>
  <cp:lastModifiedBy>Ljiljana Markovic</cp:lastModifiedBy>
  <cp:lastPrinted>2020-01-24T13:40:19Z</cp:lastPrinted>
  <dcterms:created xsi:type="dcterms:W3CDTF">2014-10-14T12:18:41Z</dcterms:created>
  <dcterms:modified xsi:type="dcterms:W3CDTF">2020-01-24T14:15:33Z</dcterms:modified>
  <cp:category/>
  <cp:version/>
  <cp:contentType/>
  <cp:contentStatus/>
</cp:coreProperties>
</file>