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Zorex Pharma" sheetId="1" r:id="rId1"/>
  </sheets>
  <definedNames/>
  <calcPr fullCalcOnLoad="1"/>
</workbook>
</file>

<file path=xl/sharedStrings.xml><?xml version="1.0" encoding="utf-8"?>
<sst xmlns="http://schemas.openxmlformats.org/spreadsheetml/2006/main" count="236" uniqueCount="149">
  <si>
    <t xml:space="preserve">ПРИЛОГ 1 УГОВОРА - СПЕЦИФИКАЦИЈА </t>
  </si>
  <si>
    <t>ком.</t>
  </si>
  <si>
    <t>Завршна капа</t>
  </si>
  <si>
    <t>ИЗНОС ПДВ-а</t>
  </si>
  <si>
    <t>Број партије</t>
  </si>
  <si>
    <t xml:space="preserve"> Заштићени назив понуђеног добра </t>
  </si>
  <si>
    <t xml:space="preserve"> Укупна цена са ПДВ-ом</t>
  </si>
  <si>
    <t xml:space="preserve"> Произвођач</t>
  </si>
  <si>
    <t>УКУПНА ВРЕДНОСТ УГОВОРА БЕЗ ПДВ-а</t>
  </si>
  <si>
    <t>УКУПНА ВРЕДНОСТ УГОВОРА СА ПДВ-ом</t>
  </si>
  <si>
    <t xml:space="preserve"> Јединица мере</t>
  </si>
  <si>
    <t xml:space="preserve"> Количина</t>
  </si>
  <si>
    <t>Назив добављача: Zorex Pharma d.o.o.</t>
  </si>
  <si>
    <t>Назив партије</t>
  </si>
  <si>
    <t>Каталошки број</t>
  </si>
  <si>
    <t xml:space="preserve">  Јединична цена</t>
  </si>
  <si>
    <t xml:space="preserve">  Укупна цена без ПДВ-а</t>
  </si>
  <si>
    <t xml:space="preserve"> Износ ПДВ-а</t>
  </si>
  <si>
    <t>Партија 10 - Интрамедуларни клин за преломе  фемура - Тип 3</t>
  </si>
  <si>
    <t>Ставка 10/1</t>
  </si>
  <si>
    <t>Универзални феморални титанијумски клин дужина од 280 до 440 mm, дијаметра од 9 до 13 mm прогресивно растућих димензија на 1 mm</t>
  </si>
  <si>
    <t xml:space="preserve">UNIVERSAL FEMUR NAIL   </t>
  </si>
  <si>
    <t>SP05.TIT02300 – TIT02348</t>
  </si>
  <si>
    <t>SHARMA PHARMACEUTICAL</t>
  </si>
  <si>
    <t>Ставка 10/2</t>
  </si>
  <si>
    <t xml:space="preserve">Проксимални и дистални титанијумски завртањ за клин промера 5.0 mm, дужина од 28-76 mm </t>
  </si>
  <si>
    <t xml:space="preserve">Locking bolt 5.0mm  </t>
  </si>
  <si>
    <t>SP05.TIT03253 – TIT03276</t>
  </si>
  <si>
    <t>Ставка 10/3</t>
  </si>
  <si>
    <t xml:space="preserve">INERLOCKING NAIL CAP  </t>
  </si>
  <si>
    <t>SP05.TIT03393 – TIT03397</t>
  </si>
  <si>
    <t>УКУПНО ЗА ПАРТИЈУ 10 :</t>
  </si>
  <si>
    <t>Партија 15 - Интрамедуларни клин за преломе  тибије - Тип 4</t>
  </si>
  <si>
    <t>Ставка 15/1</t>
  </si>
  <si>
    <t xml:space="preserve">Тибијални титанијумски клин дужина од 255 до 375 mm дијаметра 8-12 mm растућих на 1 mm   </t>
  </si>
  <si>
    <t xml:space="preserve">XPERT TIBIA NAIL   </t>
  </si>
  <si>
    <t>SP05.TIT02647 – TIT02686</t>
  </si>
  <si>
    <t>Ставка 15/2</t>
  </si>
  <si>
    <t>Проксимални титанијумски завртањ за клин промера  5.0 mm, дужина од 28 до 76 mm</t>
  </si>
  <si>
    <t>Ставка 15/3</t>
  </si>
  <si>
    <t>Дистални титанијумски завртањ за клин промера 4.0 mm, дужина 20-46 mm</t>
  </si>
  <si>
    <t xml:space="preserve">Locking bolt 4.0mm </t>
  </si>
  <si>
    <t>SP05.TIT03236 – TIT03248</t>
  </si>
  <si>
    <t>Ставка 15/4</t>
  </si>
  <si>
    <t xml:space="preserve">INERLOCKING NAIL CAP </t>
  </si>
  <si>
    <t>УКУПНО ЗА ПАРТИЈУ 15 :</t>
  </si>
  <si>
    <t>Партија 19 - Плоче за фиксацију прелома доњих екстремитета - Тип 3</t>
  </si>
  <si>
    <t>Ставка 19/1</t>
  </si>
  <si>
    <t xml:space="preserve">Закључавајућа челична плоча за дијафизу фемура од 3 до 18 отвора, за закључавајуће кортикалне завртње промера 5 mm и кортикалне завртње промера 4.5 mm </t>
  </si>
  <si>
    <t xml:space="preserve">DINAMIC COMPRESSION LOCKED PLATE (DCP) BROAD   </t>
  </si>
  <si>
    <t>SP05.SS00027 – SS00042</t>
  </si>
  <si>
    <t>Кортикални челични самонарезујучи завртњ промера 4.5 mm дужине од 10 до 54 mm</t>
  </si>
  <si>
    <t xml:space="preserve">CORTICAL SCREW 4.5MM  </t>
  </si>
  <si>
    <t>SP05.SS01832 – SS01854</t>
  </si>
  <si>
    <t>Кортикални челични закључавајући завртњ промера 5.0 mm дужина од 20 до 64 mm</t>
  </si>
  <si>
    <t xml:space="preserve">CORTEX LOCKED SCREW 5.0MM   </t>
  </si>
  <si>
    <t>SP05.SS00902 – SS00924</t>
  </si>
  <si>
    <t>УКУПНО ЗА СТАВКУ 19/1:</t>
  </si>
  <si>
    <t>Ставка 19/2</t>
  </si>
  <si>
    <t xml:space="preserve">Закључавајућа челична плоча за дистални фемур са 3 до 13 отвора, за закључавајуће спонгиозне завртања промера 6.5 mm и закључавајуће кортикалне завртње промера 5 mm </t>
  </si>
  <si>
    <t xml:space="preserve">DISTAL FEMUR LOCKED PLATE (LEFT&amp;RIGHT)   </t>
  </si>
  <si>
    <t>SP05.SS00219 – SS00240</t>
  </si>
  <si>
    <t xml:space="preserve">Спонгиозни закључавајући завртањ израђен од челика промера 6.5 mm, дужина од 20 до 100 mm, опције 16 mm, 32 mm или пуног навоја </t>
  </si>
  <si>
    <t xml:space="preserve">CANCELLOUS LOCKED SCREW 6.5MM   </t>
  </si>
  <si>
    <t>SP05.SS00755 – SS00805</t>
  </si>
  <si>
    <t xml:space="preserve">Кортикални закључавајући завртањ израђен од челика промера 5 mm дужина од 20 до 64 mm </t>
  </si>
  <si>
    <t>УКУПНО ЗА СТАВКУ 19/2:</t>
  </si>
  <si>
    <t>Ставка 19/3</t>
  </si>
  <si>
    <t>Закључавајућа плоча за дисталну тибију, анатомска, 3-12 отвора, за спонгиозне закључавајуће шрафове 4.0 mm и  кортикалне закључавајуће шрафове 5.0 mm</t>
  </si>
  <si>
    <t>DISTAL TIBIA ANATOMICAL LOCKED PLATE (LEFT &amp; RIGHT)</t>
  </si>
  <si>
    <t>SP05.SS00077 – SS00096</t>
  </si>
  <si>
    <r>
      <t xml:space="preserve">Кортикални закључавајући шрафови Ø5.0 mm, дужине 20 – 64 mm, </t>
    </r>
    <r>
      <rPr>
        <b/>
        <sz val="8"/>
        <color indexed="8"/>
        <rFont val="Arial"/>
        <family val="2"/>
      </rPr>
      <t>челик</t>
    </r>
  </si>
  <si>
    <t>CORTEX LOCKED SCREW 5.0MM</t>
  </si>
  <si>
    <r>
      <t xml:space="preserve">Спонгиозни закључавајући шрафови Ø4mm, дужине 20 – 60 mm, </t>
    </r>
    <r>
      <rPr>
        <b/>
        <sz val="8"/>
        <color indexed="8"/>
        <rFont val="Arial"/>
        <family val="2"/>
      </rPr>
      <t>челик</t>
    </r>
  </si>
  <si>
    <t>CANCELLOUS LOCKED SCREW 4.0MM</t>
  </si>
  <si>
    <t>SP05.SS00953 – SS00970</t>
  </si>
  <si>
    <t>УКУПНО ЗА СТАВКУ 19/3:</t>
  </si>
  <si>
    <t>Ставка 19/4</t>
  </si>
  <si>
    <t xml:space="preserve">Закључавајућа плоча за проксималну латералну тибију , анатомска, 2-18 отвора, за спонгиозне закључавајуће шрафове 6.5 mm и кортикалне закључавајуће шрафове 5.0 mm, челик </t>
  </si>
  <si>
    <t>LATERAL TIBIA HEAD BUTTRESS LOCKED PLATE (LEFT&amp;RIGHT)</t>
  </si>
  <si>
    <t>SP05.SS00043 – SS00076</t>
  </si>
  <si>
    <r>
      <t>Спонгиозни закључавајући шрафови Ø6.5 mm, дужине 20 – 100 mm, 16 mm навој, 32 mm навој, пун навој,</t>
    </r>
    <r>
      <rPr>
        <b/>
        <sz val="8"/>
        <color indexed="8"/>
        <rFont val="Arial"/>
        <family val="2"/>
      </rPr>
      <t xml:space="preserve"> челик </t>
    </r>
  </si>
  <si>
    <t>CANCELLOUS LOCKED SCREW 6.5MM</t>
  </si>
  <si>
    <t>УКУПНО ЗА СТАВКУ 19/4:</t>
  </si>
  <si>
    <t>Ставка 19/5</t>
  </si>
  <si>
    <t xml:space="preserve">Закључавајућа плоча, равна, за дијафизу тибије , 3-18 отвора, за кортикалне закључавајуће шрафове 5.0 mm, челик </t>
  </si>
  <si>
    <t>DINAMIC COMPRESSION LOCKED PLATE (DCP) NARROW</t>
  </si>
  <si>
    <t>SP05.SS00011 – SS00026</t>
  </si>
  <si>
    <r>
      <t xml:space="preserve">Кортикални шрафови Ø 4.5mm,  дужине 10 – 54mm, самонарезујући, </t>
    </r>
    <r>
      <rPr>
        <b/>
        <sz val="8"/>
        <color indexed="8"/>
        <rFont val="Arial"/>
        <family val="2"/>
      </rPr>
      <t>челик</t>
    </r>
    <r>
      <rPr>
        <sz val="8"/>
        <color indexed="8"/>
        <rFont val="Arial"/>
        <family val="2"/>
      </rPr>
      <t xml:space="preserve"> </t>
    </r>
  </si>
  <si>
    <t>CORTICAL SCREW 4.5MM</t>
  </si>
  <si>
    <t>УКУПНО ЗА СТАВКУ 19/5:</t>
  </si>
  <si>
    <t>Ставка 19/6</t>
  </si>
  <si>
    <t>”Low contact” DCP плоча израђена од челика са 4 до 12 отвора профила 10.0 mm x 4 mm за завртње промера 3.5 mm</t>
  </si>
  <si>
    <t>LOW CONTACT DYNAMIC COMPRESSION PLATE (LC-DCP) SMALL</t>
  </si>
  <si>
    <t>SP05.SS01259 – SS01267</t>
  </si>
  <si>
    <t>”Low contact” DCP уска плоча израђена од челика са 5 до 18 отвора профила 16.0 mm x 4.5 mm за завртње промера 4.5 mm</t>
  </si>
  <si>
    <t>LOW CONTACT DYNAMIC COMPRESSION PLATE (LC-DCP) NARROW</t>
  </si>
  <si>
    <t>SP05.SS01268 – SS01281</t>
  </si>
  <si>
    <t>”Low contact” DCP широка плоча од челика са 2 до 18 отвора профила 17.5 mm x 5.0 mm за завртње промера 4.5 mm</t>
  </si>
  <si>
    <t>LOW CONTACT DYNAMIC COMPRESSION PLATE (LC-DCP) BROAD</t>
  </si>
  <si>
    <t>SP05.SS01242 – SS01258</t>
  </si>
  <si>
    <t>Кортикални челични завртњи промера 3.5 mm</t>
  </si>
  <si>
    <t>CORTICAL SCREW 3.5MM</t>
  </si>
  <si>
    <t>SP05.SS01796 – SS01809</t>
  </si>
  <si>
    <t>Кортикални челични завртњи промера 4.5 mm</t>
  </si>
  <si>
    <t>УКУПНО ЗА СТАВКУ 19/6:</t>
  </si>
  <si>
    <t>УКУПНО ЗА ПАРТИЈУ 19:</t>
  </si>
  <si>
    <t>Партија 22 - Динамичка титанијумска плоча за преломе проксималног фемура, варијабилни угао</t>
  </si>
  <si>
    <t>22/1</t>
  </si>
  <si>
    <t xml:space="preserve">DHS титанијумска плоча са 2 до 18 отвора са опцијама  колодијафизалног угла 125°, 130°, 135°, 140° </t>
  </si>
  <si>
    <t xml:space="preserve">DHS PLATE            </t>
  </si>
  <si>
    <t>SP05.TIT01297 – TIT01313</t>
  </si>
  <si>
    <t>22/2</t>
  </si>
  <si>
    <t xml:space="preserve">DHS титанијумски клин промера 12.5 mm, дужина од 25 до 120 mm </t>
  </si>
  <si>
    <t xml:space="preserve">DHS LAG SCREW </t>
  </si>
  <si>
    <t>SP05.TIT02139 – TIT02158</t>
  </si>
  <si>
    <t>22/3</t>
  </si>
  <si>
    <t>Компресивни титанијумски завртањ</t>
  </si>
  <si>
    <t xml:space="preserve">DYNAMIC COMPRESSION SCREW  </t>
  </si>
  <si>
    <t xml:space="preserve"> SP05.TIT02138</t>
  </si>
  <si>
    <t>22/4</t>
  </si>
  <si>
    <t>Кортикални самонарезујући титанијумски завртањ промера 4.5 mm дужина од 10 до 54 mm</t>
  </si>
  <si>
    <t>SP05.TIT01832 – TIT01854</t>
  </si>
  <si>
    <t>УКУПНО ЗА ПАРТИЈУ 22:</t>
  </si>
  <si>
    <t xml:space="preserve"> Стопа 
3ПДВ-a</t>
  </si>
  <si>
    <t>Шифра</t>
  </si>
  <si>
    <t>КПП</t>
  </si>
  <si>
    <t>BP21050</t>
  </si>
  <si>
    <t>BP21051</t>
  </si>
  <si>
    <t>BP21052</t>
  </si>
  <si>
    <t>BP21070</t>
  </si>
  <si>
    <t>BP21071</t>
  </si>
  <si>
    <t>BP21112</t>
  </si>
  <si>
    <t>BP21113</t>
  </si>
  <si>
    <t>BP21114</t>
  </si>
  <si>
    <t>BP21115</t>
  </si>
  <si>
    <t>BP21116</t>
  </si>
  <si>
    <t>BP21117</t>
  </si>
  <si>
    <t>BP21118</t>
  </si>
  <si>
    <t>BP21119</t>
  </si>
  <si>
    <t>BP21120</t>
  </si>
  <si>
    <t>BP21121</t>
  </si>
  <si>
    <t>BP21122</t>
  </si>
  <si>
    <t>BP21123</t>
  </si>
  <si>
    <t>BP21124</t>
  </si>
  <si>
    <t>BP21150</t>
  </si>
  <si>
    <t>BP21151</t>
  </si>
  <si>
    <t>BP21152</t>
  </si>
  <si>
    <t>BP21153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</si>
</sst>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vertical="center" wrapText="1"/>
    </xf>
    <xf numFmtId="0" fontId="58" fillId="0" borderId="19" xfId="0" applyFont="1" applyBorder="1" applyAlignment="1">
      <alignment horizontal="center" vertical="center"/>
    </xf>
    <xf numFmtId="3" fontId="59" fillId="0" borderId="19" xfId="0" applyNumberFormat="1" applyFont="1" applyBorder="1" applyAlignment="1">
      <alignment horizontal="center" vertical="center"/>
    </xf>
    <xf numFmtId="4" fontId="59" fillId="0" borderId="19" xfId="0" applyNumberFormat="1" applyFont="1" applyBorder="1" applyAlignment="1">
      <alignment horizontal="center" vertical="center"/>
    </xf>
    <xf numFmtId="9" fontId="59" fillId="0" borderId="19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8" fillId="0" borderId="19" xfId="0" applyFont="1" applyBorder="1" applyAlignment="1">
      <alignment vertical="center" wrapText="1"/>
    </xf>
    <xf numFmtId="4" fontId="57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/>
    </xf>
    <xf numFmtId="0" fontId="60" fillId="55" borderId="19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7" fillId="0" borderId="19" xfId="0" applyFont="1" applyBorder="1" applyAlignment="1">
      <alignment horizontal="center" vertical="center"/>
    </xf>
    <xf numFmtId="0" fontId="60" fillId="56" borderId="19" xfId="0" applyFont="1" applyFill="1" applyBorder="1" applyAlignment="1">
      <alignment vertical="center" wrapText="1"/>
    </xf>
    <xf numFmtId="0" fontId="60" fillId="57" borderId="19" xfId="0" applyFont="1" applyFill="1" applyBorder="1" applyAlignment="1">
      <alignment horizontal="right" vertical="center" wrapText="1"/>
    </xf>
    <xf numFmtId="4" fontId="57" fillId="0" borderId="19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60" fillId="56" borderId="19" xfId="0" applyFont="1" applyFill="1" applyBorder="1" applyAlignment="1">
      <alignment vertic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D47" sqref="D47"/>
    </sheetView>
  </sheetViews>
  <sheetFormatPr defaultColWidth="9.140625" defaultRowHeight="12.75"/>
  <cols>
    <col min="3" max="3" width="35.00390625" style="0" customWidth="1"/>
    <col min="4" max="4" width="14.00390625" style="0" customWidth="1"/>
    <col min="5" max="5" width="12.57421875" style="0" customWidth="1"/>
    <col min="6" max="6" width="15.140625" style="0" customWidth="1"/>
    <col min="7" max="7" width="14.00390625" style="0" customWidth="1"/>
    <col min="8" max="8" width="14.140625" style="0" customWidth="1"/>
    <col min="9" max="9" width="12.57421875" style="0" customWidth="1"/>
    <col min="10" max="10" width="11.00390625" style="0" customWidth="1"/>
    <col min="11" max="11" width="10.00390625" style="0" customWidth="1"/>
    <col min="12" max="12" width="15.140625" style="0" customWidth="1"/>
    <col min="13" max="13" width="9.57421875" style="0" customWidth="1"/>
    <col min="14" max="14" width="12.140625" style="0" customWidth="1"/>
    <col min="15" max="15" width="15.28125" style="0" customWidth="1"/>
    <col min="16" max="16" width="12.28125" style="0" customWidth="1"/>
  </cols>
  <sheetData>
    <row r="1" spans="1:13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1"/>
      <c r="L3" s="1"/>
      <c r="M3" s="2"/>
    </row>
    <row r="6" spans="1:15" ht="41.25" customHeight="1">
      <c r="A6" s="3" t="s">
        <v>4</v>
      </c>
      <c r="B6" s="26" t="s">
        <v>13</v>
      </c>
      <c r="C6" s="26"/>
      <c r="D6" s="15" t="s">
        <v>125</v>
      </c>
      <c r="E6" s="15" t="s">
        <v>126</v>
      </c>
      <c r="F6" s="3" t="s">
        <v>5</v>
      </c>
      <c r="G6" s="3" t="s">
        <v>14</v>
      </c>
      <c r="H6" s="3" t="s">
        <v>7</v>
      </c>
      <c r="I6" s="3" t="s">
        <v>10</v>
      </c>
      <c r="J6" s="14" t="s">
        <v>11</v>
      </c>
      <c r="K6" s="3" t="s">
        <v>15</v>
      </c>
      <c r="L6" s="3" t="s">
        <v>16</v>
      </c>
      <c r="M6" s="3" t="s">
        <v>124</v>
      </c>
      <c r="N6" s="3" t="s">
        <v>17</v>
      </c>
      <c r="O6" s="3" t="s">
        <v>6</v>
      </c>
    </row>
    <row r="7" spans="1:15" ht="12.75">
      <c r="A7" s="22">
        <v>10</v>
      </c>
      <c r="B7" s="23" t="s">
        <v>18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45">
      <c r="A8" s="22"/>
      <c r="B8" s="12" t="s">
        <v>19</v>
      </c>
      <c r="C8" s="4" t="s">
        <v>20</v>
      </c>
      <c r="D8" s="18" t="s">
        <v>127</v>
      </c>
      <c r="E8" s="4"/>
      <c r="F8" s="12" t="s">
        <v>21</v>
      </c>
      <c r="G8" s="10" t="s">
        <v>22</v>
      </c>
      <c r="H8" s="10" t="s">
        <v>23</v>
      </c>
      <c r="I8" s="5" t="s">
        <v>1</v>
      </c>
      <c r="J8" s="9"/>
      <c r="K8" s="7">
        <v>41250</v>
      </c>
      <c r="L8" s="7">
        <f>J8*K8</f>
        <v>0</v>
      </c>
      <c r="M8" s="8">
        <v>0.1</v>
      </c>
      <c r="N8" s="7">
        <f>L8*M8</f>
        <v>0</v>
      </c>
      <c r="O8" s="7">
        <f>L8+N8</f>
        <v>0</v>
      </c>
    </row>
    <row r="9" spans="1:15" ht="33.75">
      <c r="A9" s="22"/>
      <c r="B9" s="12" t="s">
        <v>24</v>
      </c>
      <c r="C9" s="4" t="s">
        <v>25</v>
      </c>
      <c r="D9" s="18" t="s">
        <v>128</v>
      </c>
      <c r="E9" s="4"/>
      <c r="F9" s="12" t="s">
        <v>26</v>
      </c>
      <c r="G9" s="10" t="s">
        <v>27</v>
      </c>
      <c r="H9" s="10" t="s">
        <v>23</v>
      </c>
      <c r="I9" s="5" t="s">
        <v>1</v>
      </c>
      <c r="J9" s="9"/>
      <c r="K9" s="7">
        <v>3000</v>
      </c>
      <c r="L9" s="7">
        <f>J9*K9</f>
        <v>0</v>
      </c>
      <c r="M9" s="8">
        <v>0.1</v>
      </c>
      <c r="N9" s="7">
        <f>L9*M9</f>
        <v>0</v>
      </c>
      <c r="O9" s="7">
        <f>L9+N9</f>
        <v>0</v>
      </c>
    </row>
    <row r="10" spans="1:15" ht="33.75">
      <c r="A10" s="22"/>
      <c r="B10" s="12" t="s">
        <v>28</v>
      </c>
      <c r="C10" s="16" t="s">
        <v>2</v>
      </c>
      <c r="D10" s="18" t="s">
        <v>129</v>
      </c>
      <c r="E10" s="16"/>
      <c r="F10" s="12" t="s">
        <v>29</v>
      </c>
      <c r="G10" s="10" t="s">
        <v>30</v>
      </c>
      <c r="H10" s="10" t="s">
        <v>23</v>
      </c>
      <c r="I10" s="5" t="s">
        <v>1</v>
      </c>
      <c r="J10" s="9"/>
      <c r="K10" s="7">
        <v>6750</v>
      </c>
      <c r="L10" s="7">
        <f>J10*K10</f>
        <v>0</v>
      </c>
      <c r="M10" s="8">
        <v>0.1</v>
      </c>
      <c r="N10" s="7">
        <f>L10*M10</f>
        <v>0</v>
      </c>
      <c r="O10" s="7">
        <f>L10+N10</f>
        <v>0</v>
      </c>
    </row>
    <row r="11" spans="1:15" ht="12.75">
      <c r="A11" s="22"/>
      <c r="B11" s="24" t="s">
        <v>31</v>
      </c>
      <c r="C11" s="24"/>
      <c r="D11" s="24"/>
      <c r="E11" s="24"/>
      <c r="F11" s="24"/>
      <c r="G11" s="24"/>
      <c r="H11" s="24"/>
      <c r="I11" s="24"/>
      <c r="J11" s="24"/>
      <c r="K11" s="24"/>
      <c r="L11" s="11">
        <f>SUM(L8:L10)</f>
        <v>0</v>
      </c>
      <c r="M11" s="25">
        <f>SUM(N8:N10)</f>
        <v>0</v>
      </c>
      <c r="N11" s="25"/>
      <c r="O11" s="11">
        <f>SUM(O8:O10)</f>
        <v>0</v>
      </c>
    </row>
    <row r="12" spans="1:15" ht="12.75">
      <c r="A12" s="28">
        <v>15</v>
      </c>
      <c r="B12" s="23" t="s">
        <v>32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33.75">
      <c r="A13" s="28"/>
      <c r="B13" s="12" t="s">
        <v>33</v>
      </c>
      <c r="C13" s="4" t="s">
        <v>34</v>
      </c>
      <c r="D13" s="18" t="s">
        <v>130</v>
      </c>
      <c r="E13" s="4"/>
      <c r="F13" s="12" t="s">
        <v>35</v>
      </c>
      <c r="G13" s="10" t="s">
        <v>36</v>
      </c>
      <c r="H13" s="10" t="s">
        <v>23</v>
      </c>
      <c r="I13" s="5" t="s">
        <v>1</v>
      </c>
      <c r="J13" s="9"/>
      <c r="K13" s="7">
        <v>31250</v>
      </c>
      <c r="L13" s="7">
        <f>J13*K13</f>
        <v>0</v>
      </c>
      <c r="M13" s="8">
        <v>0.1</v>
      </c>
      <c r="N13" s="7">
        <f>L13*M13</f>
        <v>0</v>
      </c>
      <c r="O13" s="7">
        <f>L13+N13</f>
        <v>0</v>
      </c>
    </row>
    <row r="14" spans="1:15" ht="33.75">
      <c r="A14" s="28"/>
      <c r="B14" s="12" t="s">
        <v>37</v>
      </c>
      <c r="C14" s="4" t="s">
        <v>38</v>
      </c>
      <c r="D14" s="18" t="s">
        <v>128</v>
      </c>
      <c r="E14" s="4"/>
      <c r="F14" s="12" t="s">
        <v>26</v>
      </c>
      <c r="G14" s="10" t="s">
        <v>27</v>
      </c>
      <c r="H14" s="10" t="s">
        <v>23</v>
      </c>
      <c r="I14" s="5" t="s">
        <v>1</v>
      </c>
      <c r="J14" s="9"/>
      <c r="K14" s="7">
        <v>3000</v>
      </c>
      <c r="L14" s="7">
        <f>J14*K14</f>
        <v>0</v>
      </c>
      <c r="M14" s="8">
        <v>0.1</v>
      </c>
      <c r="N14" s="7">
        <f>L14*M14</f>
        <v>0</v>
      </c>
      <c r="O14" s="7">
        <f>L14+N14</f>
        <v>0</v>
      </c>
    </row>
    <row r="15" spans="1:15" ht="33.75">
      <c r="A15" s="28"/>
      <c r="B15" s="12" t="s">
        <v>39</v>
      </c>
      <c r="C15" s="4" t="s">
        <v>40</v>
      </c>
      <c r="D15" s="18" t="s">
        <v>131</v>
      </c>
      <c r="E15" s="4"/>
      <c r="F15" s="12" t="s">
        <v>41</v>
      </c>
      <c r="G15" s="10" t="s">
        <v>42</v>
      </c>
      <c r="H15" s="10" t="s">
        <v>23</v>
      </c>
      <c r="I15" s="5" t="s">
        <v>1</v>
      </c>
      <c r="J15" s="9"/>
      <c r="K15" s="7">
        <v>3000</v>
      </c>
      <c r="L15" s="7">
        <f>J15*K15</f>
        <v>0</v>
      </c>
      <c r="M15" s="8">
        <v>0.1</v>
      </c>
      <c r="N15" s="7">
        <f>L15*M15</f>
        <v>0</v>
      </c>
      <c r="O15" s="7">
        <f>L15+N15</f>
        <v>0</v>
      </c>
    </row>
    <row r="16" spans="1:15" ht="33.75">
      <c r="A16" s="28"/>
      <c r="B16" s="12" t="s">
        <v>43</v>
      </c>
      <c r="C16" s="10" t="s">
        <v>2</v>
      </c>
      <c r="D16" s="18" t="s">
        <v>129</v>
      </c>
      <c r="E16" s="10"/>
      <c r="F16" s="12" t="s">
        <v>44</v>
      </c>
      <c r="G16" s="10" t="s">
        <v>30</v>
      </c>
      <c r="H16" s="10" t="s">
        <v>23</v>
      </c>
      <c r="I16" s="5" t="s">
        <v>1</v>
      </c>
      <c r="J16" s="9"/>
      <c r="K16" s="7">
        <v>6750</v>
      </c>
      <c r="L16" s="7">
        <f>J16*K16</f>
        <v>0</v>
      </c>
      <c r="M16" s="8">
        <v>0.1</v>
      </c>
      <c r="N16" s="7">
        <f>L16*M16</f>
        <v>0</v>
      </c>
      <c r="O16" s="7">
        <f>L16+N16</f>
        <v>0</v>
      </c>
    </row>
    <row r="17" spans="1:15" ht="12.75">
      <c r="A17" s="28"/>
      <c r="B17" s="24" t="s">
        <v>45</v>
      </c>
      <c r="C17" s="24"/>
      <c r="D17" s="24"/>
      <c r="E17" s="24"/>
      <c r="F17" s="24"/>
      <c r="G17" s="24"/>
      <c r="H17" s="24"/>
      <c r="I17" s="24"/>
      <c r="J17" s="24"/>
      <c r="K17" s="24"/>
      <c r="L17" s="11">
        <f>SUM(L13:L16)</f>
        <v>0</v>
      </c>
      <c r="M17" s="25">
        <f>SUM(N13:N16)</f>
        <v>0</v>
      </c>
      <c r="N17" s="25"/>
      <c r="O17" s="11">
        <f>SUM(O13:O16)</f>
        <v>0</v>
      </c>
    </row>
    <row r="18" spans="1:15" ht="12.75">
      <c r="A18" s="28">
        <v>19</v>
      </c>
      <c r="B18" s="23" t="s">
        <v>46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56.25">
      <c r="A19" s="28"/>
      <c r="B19" s="29" t="s">
        <v>47</v>
      </c>
      <c r="C19" s="13" t="s">
        <v>48</v>
      </c>
      <c r="D19" s="18" t="s">
        <v>132</v>
      </c>
      <c r="E19" s="13"/>
      <c r="F19" s="10" t="s">
        <v>49</v>
      </c>
      <c r="G19" s="4" t="s">
        <v>50</v>
      </c>
      <c r="H19" s="10" t="s">
        <v>23</v>
      </c>
      <c r="I19" s="5" t="s">
        <v>1</v>
      </c>
      <c r="J19" s="9"/>
      <c r="K19" s="7">
        <v>23760</v>
      </c>
      <c r="L19" s="7">
        <f>J19*K19</f>
        <v>0</v>
      </c>
      <c r="M19" s="8">
        <v>0.1</v>
      </c>
      <c r="N19" s="7">
        <f>L19*M19</f>
        <v>0</v>
      </c>
      <c r="O19" s="7">
        <f>L19+N19</f>
        <v>0</v>
      </c>
    </row>
    <row r="20" spans="1:15" ht="33.75">
      <c r="A20" s="28"/>
      <c r="B20" s="29"/>
      <c r="C20" s="10" t="s">
        <v>51</v>
      </c>
      <c r="D20" s="18" t="s">
        <v>133</v>
      </c>
      <c r="E20" s="10"/>
      <c r="F20" s="10" t="s">
        <v>52</v>
      </c>
      <c r="G20" s="4" t="s">
        <v>53</v>
      </c>
      <c r="H20" s="10" t="s">
        <v>23</v>
      </c>
      <c r="I20" s="5" t="s">
        <v>1</v>
      </c>
      <c r="J20" s="9"/>
      <c r="K20" s="9">
        <v>300</v>
      </c>
      <c r="L20" s="7">
        <f>J20*K20</f>
        <v>0</v>
      </c>
      <c r="M20" s="8">
        <v>0.1</v>
      </c>
      <c r="N20" s="7">
        <f>L20*M20</f>
        <v>0</v>
      </c>
      <c r="O20" s="7">
        <f>L20+N20</f>
        <v>0</v>
      </c>
    </row>
    <row r="21" spans="1:15" ht="33.75">
      <c r="A21" s="28"/>
      <c r="B21" s="29"/>
      <c r="C21" s="10" t="s">
        <v>54</v>
      </c>
      <c r="D21" s="18" t="s">
        <v>134</v>
      </c>
      <c r="E21" s="10"/>
      <c r="F21" s="10" t="s">
        <v>55</v>
      </c>
      <c r="G21" s="4" t="s">
        <v>56</v>
      </c>
      <c r="H21" s="10" t="s">
        <v>23</v>
      </c>
      <c r="I21" s="5" t="s">
        <v>1</v>
      </c>
      <c r="J21" s="9"/>
      <c r="K21" s="7">
        <v>1080</v>
      </c>
      <c r="L21" s="7">
        <f>J21*K21</f>
        <v>0</v>
      </c>
      <c r="M21" s="8">
        <v>0.1</v>
      </c>
      <c r="N21" s="7">
        <f>L21*M21</f>
        <v>0</v>
      </c>
      <c r="O21" s="7">
        <f>L21+N21</f>
        <v>0</v>
      </c>
    </row>
    <row r="22" spans="1:15" ht="12.75">
      <c r="A22" s="28"/>
      <c r="B22" s="29"/>
      <c r="C22" s="24" t="s">
        <v>57</v>
      </c>
      <c r="D22" s="24"/>
      <c r="E22" s="24"/>
      <c r="F22" s="24"/>
      <c r="G22" s="24"/>
      <c r="H22" s="24"/>
      <c r="I22" s="24"/>
      <c r="J22" s="24"/>
      <c r="K22" s="24"/>
      <c r="L22" s="11">
        <f>SUM(L19:L21)</f>
        <v>0</v>
      </c>
      <c r="M22" s="25">
        <f>SUM(N19:N21)</f>
        <v>0</v>
      </c>
      <c r="N22" s="25"/>
      <c r="O22" s="11">
        <f>SUM(O19:O21)</f>
        <v>0</v>
      </c>
    </row>
    <row r="23" spans="1:15" ht="56.25">
      <c r="A23" s="28"/>
      <c r="B23" s="29" t="s">
        <v>58</v>
      </c>
      <c r="C23" s="17" t="s">
        <v>59</v>
      </c>
      <c r="D23" s="18" t="s">
        <v>135</v>
      </c>
      <c r="E23" s="17"/>
      <c r="F23" s="10" t="s">
        <v>60</v>
      </c>
      <c r="G23" s="4" t="s">
        <v>61</v>
      </c>
      <c r="H23" s="10" t="s">
        <v>23</v>
      </c>
      <c r="I23" s="5" t="s">
        <v>1</v>
      </c>
      <c r="J23" s="9"/>
      <c r="K23" s="7">
        <v>40000</v>
      </c>
      <c r="L23" s="7">
        <f>J23*K23</f>
        <v>0</v>
      </c>
      <c r="M23" s="8">
        <v>0.1</v>
      </c>
      <c r="N23" s="7">
        <f>L23*M23</f>
        <v>0</v>
      </c>
      <c r="O23" s="7">
        <f>L23+N23</f>
        <v>0</v>
      </c>
    </row>
    <row r="24" spans="1:15" ht="45">
      <c r="A24" s="28"/>
      <c r="B24" s="29"/>
      <c r="C24" s="10" t="s">
        <v>62</v>
      </c>
      <c r="D24" s="18" t="s">
        <v>136</v>
      </c>
      <c r="E24" s="10"/>
      <c r="F24" s="10" t="s">
        <v>63</v>
      </c>
      <c r="G24" s="10" t="s">
        <v>64</v>
      </c>
      <c r="H24" s="10" t="s">
        <v>23</v>
      </c>
      <c r="I24" s="5" t="s">
        <v>1</v>
      </c>
      <c r="J24" s="9"/>
      <c r="K24" s="7">
        <v>2160</v>
      </c>
      <c r="L24" s="7">
        <f>J24*K24</f>
        <v>0</v>
      </c>
      <c r="M24" s="8">
        <v>0.1</v>
      </c>
      <c r="N24" s="7">
        <f>L24*M24</f>
        <v>0</v>
      </c>
      <c r="O24" s="7">
        <f>L24+N24</f>
        <v>0</v>
      </c>
    </row>
    <row r="25" spans="1:15" ht="33.75">
      <c r="A25" s="28"/>
      <c r="B25" s="29"/>
      <c r="C25" s="10" t="s">
        <v>65</v>
      </c>
      <c r="D25" s="18" t="s">
        <v>134</v>
      </c>
      <c r="E25" s="10"/>
      <c r="F25" s="10" t="s">
        <v>55</v>
      </c>
      <c r="G25" s="4" t="s">
        <v>56</v>
      </c>
      <c r="H25" s="10" t="s">
        <v>23</v>
      </c>
      <c r="I25" s="5" t="s">
        <v>1</v>
      </c>
      <c r="J25" s="9"/>
      <c r="K25" s="7">
        <v>1080</v>
      </c>
      <c r="L25" s="7">
        <f>J25*K25</f>
        <v>0</v>
      </c>
      <c r="M25" s="8">
        <v>0.1</v>
      </c>
      <c r="N25" s="7">
        <f>L25*M25</f>
        <v>0</v>
      </c>
      <c r="O25" s="7">
        <f>L25+N25</f>
        <v>0</v>
      </c>
    </row>
    <row r="26" spans="1:15" ht="12.75">
      <c r="A26" s="28"/>
      <c r="B26" s="29"/>
      <c r="C26" s="24" t="s">
        <v>66</v>
      </c>
      <c r="D26" s="24"/>
      <c r="E26" s="24"/>
      <c r="F26" s="24"/>
      <c r="G26" s="24"/>
      <c r="H26" s="24"/>
      <c r="I26" s="24"/>
      <c r="J26" s="24"/>
      <c r="K26" s="24"/>
      <c r="L26" s="11">
        <f>SUM(L23:L25)</f>
        <v>0</v>
      </c>
      <c r="M26" s="25">
        <f>SUM(N23:N25)</f>
        <v>0</v>
      </c>
      <c r="N26" s="25"/>
      <c r="O26" s="11">
        <f>SUM(O23:O25)</f>
        <v>0</v>
      </c>
    </row>
    <row r="27" spans="1:15" ht="56.25">
      <c r="A27" s="28"/>
      <c r="B27" s="29" t="s">
        <v>67</v>
      </c>
      <c r="C27" s="17" t="s">
        <v>68</v>
      </c>
      <c r="D27" s="18" t="s">
        <v>137</v>
      </c>
      <c r="E27" s="17"/>
      <c r="F27" s="10" t="s">
        <v>69</v>
      </c>
      <c r="G27" s="10" t="s">
        <v>70</v>
      </c>
      <c r="H27" s="10" t="s">
        <v>23</v>
      </c>
      <c r="I27" s="5" t="s">
        <v>1</v>
      </c>
      <c r="J27" s="9"/>
      <c r="K27" s="7">
        <v>35280</v>
      </c>
      <c r="L27" s="7">
        <f>J27*K27</f>
        <v>0</v>
      </c>
      <c r="M27" s="8">
        <v>0.1</v>
      </c>
      <c r="N27" s="7">
        <f>L27*M27</f>
        <v>0</v>
      </c>
      <c r="O27" s="7">
        <f>L27+N27</f>
        <v>0</v>
      </c>
    </row>
    <row r="28" spans="1:15" ht="33.75">
      <c r="A28" s="28"/>
      <c r="B28" s="29"/>
      <c r="C28" s="10" t="s">
        <v>71</v>
      </c>
      <c r="D28" s="18" t="s">
        <v>134</v>
      </c>
      <c r="E28" s="10"/>
      <c r="F28" s="10" t="s">
        <v>72</v>
      </c>
      <c r="G28" s="10" t="s">
        <v>56</v>
      </c>
      <c r="H28" s="10" t="s">
        <v>23</v>
      </c>
      <c r="I28" s="5" t="s">
        <v>1</v>
      </c>
      <c r="J28" s="9"/>
      <c r="K28" s="7">
        <v>1080</v>
      </c>
      <c r="L28" s="7">
        <f>J28*K28</f>
        <v>0</v>
      </c>
      <c r="M28" s="8">
        <v>0.1</v>
      </c>
      <c r="N28" s="7">
        <f>L28*M28</f>
        <v>0</v>
      </c>
      <c r="O28" s="7">
        <f>L28+N28</f>
        <v>0</v>
      </c>
    </row>
    <row r="29" spans="1:15" ht="33.75">
      <c r="A29" s="28"/>
      <c r="B29" s="29"/>
      <c r="C29" s="10" t="s">
        <v>73</v>
      </c>
      <c r="D29" s="18" t="s">
        <v>138</v>
      </c>
      <c r="E29" s="10"/>
      <c r="F29" s="10" t="s">
        <v>74</v>
      </c>
      <c r="G29" s="10" t="s">
        <v>75</v>
      </c>
      <c r="H29" s="10" t="s">
        <v>23</v>
      </c>
      <c r="I29" s="5" t="s">
        <v>1</v>
      </c>
      <c r="J29" s="9"/>
      <c r="K29" s="7">
        <v>2160</v>
      </c>
      <c r="L29" s="7">
        <f>J29*K29</f>
        <v>0</v>
      </c>
      <c r="M29" s="8">
        <v>0.1</v>
      </c>
      <c r="N29" s="7">
        <f>L29*M29</f>
        <v>0</v>
      </c>
      <c r="O29" s="7">
        <f>L29+N29</f>
        <v>0</v>
      </c>
    </row>
    <row r="30" spans="1:15" ht="12.75">
      <c r="A30" s="28"/>
      <c r="B30" s="29"/>
      <c r="C30" s="24" t="s">
        <v>76</v>
      </c>
      <c r="D30" s="24"/>
      <c r="E30" s="24"/>
      <c r="F30" s="24"/>
      <c r="G30" s="24"/>
      <c r="H30" s="24"/>
      <c r="I30" s="24"/>
      <c r="J30" s="24"/>
      <c r="K30" s="24"/>
      <c r="L30" s="11">
        <f>SUM(L27:L29)</f>
        <v>0</v>
      </c>
      <c r="M30" s="25">
        <f>SUM(N27:N29)</f>
        <v>0</v>
      </c>
      <c r="N30" s="25"/>
      <c r="O30" s="11">
        <f>SUM(O27:O29)</f>
        <v>0</v>
      </c>
    </row>
    <row r="31" spans="1:15" ht="56.25">
      <c r="A31" s="28"/>
      <c r="B31" s="29" t="s">
        <v>77</v>
      </c>
      <c r="C31" s="17" t="s">
        <v>78</v>
      </c>
      <c r="D31" s="18" t="s">
        <v>139</v>
      </c>
      <c r="E31" s="17"/>
      <c r="F31" s="10" t="s">
        <v>79</v>
      </c>
      <c r="G31" s="4" t="s">
        <v>80</v>
      </c>
      <c r="H31" s="10" t="s">
        <v>23</v>
      </c>
      <c r="I31" s="5" t="s">
        <v>1</v>
      </c>
      <c r="J31" s="9"/>
      <c r="K31" s="7">
        <v>25560</v>
      </c>
      <c r="L31" s="7">
        <f>J31*K31</f>
        <v>0</v>
      </c>
      <c r="M31" s="8">
        <v>0.1</v>
      </c>
      <c r="N31" s="7">
        <f>L31*M31</f>
        <v>0</v>
      </c>
      <c r="O31" s="7">
        <f>L31+N31</f>
        <v>0</v>
      </c>
    </row>
    <row r="32" spans="1:15" ht="33.75">
      <c r="A32" s="28"/>
      <c r="B32" s="29"/>
      <c r="C32" s="10" t="s">
        <v>81</v>
      </c>
      <c r="D32" s="18" t="s">
        <v>136</v>
      </c>
      <c r="E32" s="10"/>
      <c r="F32" s="10" t="s">
        <v>82</v>
      </c>
      <c r="G32" s="4" t="s">
        <v>64</v>
      </c>
      <c r="H32" s="10" t="s">
        <v>23</v>
      </c>
      <c r="I32" s="5" t="s">
        <v>1</v>
      </c>
      <c r="J32" s="9"/>
      <c r="K32" s="7">
        <v>2160</v>
      </c>
      <c r="L32" s="7">
        <f>J32*K32</f>
        <v>0</v>
      </c>
      <c r="M32" s="8">
        <v>0.1</v>
      </c>
      <c r="N32" s="7">
        <f>L32*M32</f>
        <v>0</v>
      </c>
      <c r="O32" s="7">
        <f>L32+N32</f>
        <v>0</v>
      </c>
    </row>
    <row r="33" spans="1:15" ht="33.75">
      <c r="A33" s="28"/>
      <c r="B33" s="29"/>
      <c r="C33" s="10" t="s">
        <v>71</v>
      </c>
      <c r="D33" s="18" t="s">
        <v>134</v>
      </c>
      <c r="E33" s="10"/>
      <c r="F33" s="10" t="s">
        <v>72</v>
      </c>
      <c r="G33" s="4" t="s">
        <v>56</v>
      </c>
      <c r="H33" s="10" t="s">
        <v>23</v>
      </c>
      <c r="I33" s="5" t="s">
        <v>1</v>
      </c>
      <c r="J33" s="9"/>
      <c r="K33" s="7">
        <v>1080</v>
      </c>
      <c r="L33" s="7">
        <f>J33*K33</f>
        <v>0</v>
      </c>
      <c r="M33" s="8">
        <v>0.1</v>
      </c>
      <c r="N33" s="7">
        <f>L33*M33</f>
        <v>0</v>
      </c>
      <c r="O33" s="7">
        <f>L33+N33</f>
        <v>0</v>
      </c>
    </row>
    <row r="34" spans="1:15" ht="12.75">
      <c r="A34" s="28"/>
      <c r="B34" s="29"/>
      <c r="C34" s="24" t="s">
        <v>83</v>
      </c>
      <c r="D34" s="24"/>
      <c r="E34" s="24"/>
      <c r="F34" s="24"/>
      <c r="G34" s="24"/>
      <c r="H34" s="24"/>
      <c r="I34" s="24"/>
      <c r="J34" s="24"/>
      <c r="K34" s="24"/>
      <c r="L34" s="11">
        <f>SUM(L31:L33)</f>
        <v>0</v>
      </c>
      <c r="M34" s="25">
        <f>SUM(N31:N33)</f>
        <v>0</v>
      </c>
      <c r="N34" s="25"/>
      <c r="O34" s="11">
        <f>SUM(O31:O33)</f>
        <v>0</v>
      </c>
    </row>
    <row r="35" spans="1:15" ht="45">
      <c r="A35" s="28"/>
      <c r="B35" s="29" t="s">
        <v>84</v>
      </c>
      <c r="C35" s="17" t="s">
        <v>85</v>
      </c>
      <c r="D35" s="18" t="s">
        <v>140</v>
      </c>
      <c r="E35" s="17"/>
      <c r="F35" s="10" t="s">
        <v>86</v>
      </c>
      <c r="G35" s="4" t="s">
        <v>87</v>
      </c>
      <c r="H35" s="10" t="s">
        <v>23</v>
      </c>
      <c r="I35" s="5" t="s">
        <v>1</v>
      </c>
      <c r="J35" s="9"/>
      <c r="K35" s="7">
        <v>23760</v>
      </c>
      <c r="L35" s="7">
        <f>J35*K35</f>
        <v>0</v>
      </c>
      <c r="M35" s="8">
        <v>0.1</v>
      </c>
      <c r="N35" s="7">
        <f>L35*M35</f>
        <v>0</v>
      </c>
      <c r="O35" s="7">
        <f>L35+N35</f>
        <v>0</v>
      </c>
    </row>
    <row r="36" spans="1:15" ht="33.75">
      <c r="A36" s="28"/>
      <c r="B36" s="29"/>
      <c r="C36" s="10" t="s">
        <v>71</v>
      </c>
      <c r="D36" s="18" t="s">
        <v>134</v>
      </c>
      <c r="E36" s="10"/>
      <c r="F36" s="10" t="s">
        <v>72</v>
      </c>
      <c r="G36" s="10" t="s">
        <v>56</v>
      </c>
      <c r="H36" s="10" t="s">
        <v>23</v>
      </c>
      <c r="I36" s="5" t="s">
        <v>1</v>
      </c>
      <c r="J36" s="9"/>
      <c r="K36" s="7">
        <v>1080</v>
      </c>
      <c r="L36" s="7">
        <f>J36*K36</f>
        <v>0</v>
      </c>
      <c r="M36" s="8">
        <v>0.1</v>
      </c>
      <c r="N36" s="7">
        <f>L36*M36</f>
        <v>0</v>
      </c>
      <c r="O36" s="7">
        <f>L36+N36</f>
        <v>0</v>
      </c>
    </row>
    <row r="37" spans="1:15" ht="33.75">
      <c r="A37" s="28"/>
      <c r="B37" s="29"/>
      <c r="C37" s="4" t="s">
        <v>88</v>
      </c>
      <c r="D37" s="18" t="s">
        <v>133</v>
      </c>
      <c r="E37" s="4"/>
      <c r="F37" s="10" t="s">
        <v>89</v>
      </c>
      <c r="G37" s="10" t="s">
        <v>53</v>
      </c>
      <c r="H37" s="10" t="s">
        <v>23</v>
      </c>
      <c r="I37" s="5" t="s">
        <v>1</v>
      </c>
      <c r="J37" s="9"/>
      <c r="K37" s="9">
        <v>300</v>
      </c>
      <c r="L37" s="7">
        <f>J37*K37</f>
        <v>0</v>
      </c>
      <c r="M37" s="8">
        <v>0.1</v>
      </c>
      <c r="N37" s="7">
        <f>L37*M37</f>
        <v>0</v>
      </c>
      <c r="O37" s="7">
        <f>L37+N37</f>
        <v>0</v>
      </c>
    </row>
    <row r="38" spans="1:15" ht="12.75">
      <c r="A38" s="28"/>
      <c r="B38" s="29"/>
      <c r="C38" s="24" t="s">
        <v>90</v>
      </c>
      <c r="D38" s="24"/>
      <c r="E38" s="24"/>
      <c r="F38" s="24"/>
      <c r="G38" s="24"/>
      <c r="H38" s="24"/>
      <c r="I38" s="24"/>
      <c r="J38" s="24"/>
      <c r="K38" s="24"/>
      <c r="L38" s="11">
        <f>SUM(L35:L37)</f>
        <v>0</v>
      </c>
      <c r="M38" s="25">
        <f>SUM(N35:N37)</f>
        <v>0</v>
      </c>
      <c r="N38" s="25"/>
      <c r="O38" s="11">
        <f>SUM(O35:O37)</f>
        <v>0</v>
      </c>
    </row>
    <row r="39" spans="1:15" ht="56.25">
      <c r="A39" s="28"/>
      <c r="B39" s="29" t="s">
        <v>91</v>
      </c>
      <c r="C39" s="17" t="s">
        <v>92</v>
      </c>
      <c r="D39" s="18" t="s">
        <v>141</v>
      </c>
      <c r="E39" s="17"/>
      <c r="F39" s="10" t="s">
        <v>93</v>
      </c>
      <c r="G39" s="4" t="s">
        <v>94</v>
      </c>
      <c r="H39" s="10" t="s">
        <v>23</v>
      </c>
      <c r="I39" s="5" t="s">
        <v>1</v>
      </c>
      <c r="J39" s="9"/>
      <c r="K39" s="7">
        <v>5760</v>
      </c>
      <c r="L39" s="7">
        <f>J39*K39</f>
        <v>0</v>
      </c>
      <c r="M39" s="8">
        <v>0.1</v>
      </c>
      <c r="N39" s="7">
        <f>L39*M39</f>
        <v>0</v>
      </c>
      <c r="O39" s="7">
        <f>L39+N39</f>
        <v>0</v>
      </c>
    </row>
    <row r="40" spans="1:15" ht="56.25">
      <c r="A40" s="28"/>
      <c r="B40" s="29"/>
      <c r="C40" s="17" t="s">
        <v>95</v>
      </c>
      <c r="D40" s="18" t="s">
        <v>142</v>
      </c>
      <c r="E40" s="17"/>
      <c r="F40" s="10" t="s">
        <v>96</v>
      </c>
      <c r="G40" s="4" t="s">
        <v>97</v>
      </c>
      <c r="H40" s="10" t="s">
        <v>23</v>
      </c>
      <c r="I40" s="5" t="s">
        <v>1</v>
      </c>
      <c r="J40" s="9"/>
      <c r="K40" s="7">
        <v>9540</v>
      </c>
      <c r="L40" s="7">
        <f>J40*K40</f>
        <v>0</v>
      </c>
      <c r="M40" s="8">
        <v>0.1</v>
      </c>
      <c r="N40" s="7">
        <f>L40*M40</f>
        <v>0</v>
      </c>
      <c r="O40" s="7">
        <f>L40+N40</f>
        <v>0</v>
      </c>
    </row>
    <row r="41" spans="1:15" ht="56.25">
      <c r="A41" s="28"/>
      <c r="B41" s="29"/>
      <c r="C41" s="17" t="s">
        <v>98</v>
      </c>
      <c r="D41" s="18" t="s">
        <v>143</v>
      </c>
      <c r="E41" s="17"/>
      <c r="F41" s="10" t="s">
        <v>99</v>
      </c>
      <c r="G41" s="10" t="s">
        <v>100</v>
      </c>
      <c r="H41" s="10" t="s">
        <v>23</v>
      </c>
      <c r="I41" s="5" t="s">
        <v>1</v>
      </c>
      <c r="J41" s="9"/>
      <c r="K41" s="7">
        <v>9540</v>
      </c>
      <c r="L41" s="7">
        <f>J41*K41</f>
        <v>0</v>
      </c>
      <c r="M41" s="8">
        <v>0.1</v>
      </c>
      <c r="N41" s="7">
        <f>L41*M41</f>
        <v>0</v>
      </c>
      <c r="O41" s="7">
        <f>L41+N41</f>
        <v>0</v>
      </c>
    </row>
    <row r="42" spans="1:15" ht="33.75">
      <c r="A42" s="28"/>
      <c r="B42" s="29"/>
      <c r="C42" s="4" t="s">
        <v>101</v>
      </c>
      <c r="D42" s="18" t="s">
        <v>144</v>
      </c>
      <c r="E42" s="4"/>
      <c r="F42" s="10" t="s">
        <v>102</v>
      </c>
      <c r="G42" s="10" t="s">
        <v>103</v>
      </c>
      <c r="H42" s="10" t="s">
        <v>23</v>
      </c>
      <c r="I42" s="5" t="s">
        <v>1</v>
      </c>
      <c r="J42" s="6"/>
      <c r="K42" s="9">
        <v>300</v>
      </c>
      <c r="L42" s="7">
        <f>J42*K42</f>
        <v>0</v>
      </c>
      <c r="M42" s="8">
        <v>0.1</v>
      </c>
      <c r="N42" s="7">
        <f>L42*M42</f>
        <v>0</v>
      </c>
      <c r="O42" s="7">
        <f>L42+N42</f>
        <v>0</v>
      </c>
    </row>
    <row r="43" spans="1:15" ht="33.75">
      <c r="A43" s="28"/>
      <c r="B43" s="29"/>
      <c r="C43" s="4" t="s">
        <v>104</v>
      </c>
      <c r="D43" s="18" t="s">
        <v>133</v>
      </c>
      <c r="E43" s="4"/>
      <c r="F43" s="10" t="s">
        <v>89</v>
      </c>
      <c r="G43" s="10" t="s">
        <v>53</v>
      </c>
      <c r="H43" s="10" t="s">
        <v>23</v>
      </c>
      <c r="I43" s="5" t="s">
        <v>1</v>
      </c>
      <c r="J43" s="6"/>
      <c r="K43" s="9">
        <v>300</v>
      </c>
      <c r="L43" s="7">
        <f>J43*K43</f>
        <v>0</v>
      </c>
      <c r="M43" s="8">
        <v>0.1</v>
      </c>
      <c r="N43" s="7">
        <f>L43*M43</f>
        <v>0</v>
      </c>
      <c r="O43" s="7">
        <f>L43+N43</f>
        <v>0</v>
      </c>
    </row>
    <row r="44" spans="1:15" ht="12.75">
      <c r="A44" s="28"/>
      <c r="B44" s="29"/>
      <c r="C44" s="24" t="s">
        <v>105</v>
      </c>
      <c r="D44" s="24"/>
      <c r="E44" s="24"/>
      <c r="F44" s="24"/>
      <c r="G44" s="24"/>
      <c r="H44" s="24"/>
      <c r="I44" s="24"/>
      <c r="J44" s="24"/>
      <c r="K44" s="24"/>
      <c r="L44" s="11">
        <f>SUM(L39:L43)</f>
        <v>0</v>
      </c>
      <c r="M44" s="25">
        <f>SUM(N39:N43)</f>
        <v>0</v>
      </c>
      <c r="N44" s="25"/>
      <c r="O44" s="11">
        <f>SUM(O39:O43)</f>
        <v>0</v>
      </c>
    </row>
    <row r="45" spans="1:15" ht="12.75">
      <c r="A45" s="28"/>
      <c r="B45" s="24" t="s">
        <v>106</v>
      </c>
      <c r="C45" s="24"/>
      <c r="D45" s="24"/>
      <c r="E45" s="24"/>
      <c r="F45" s="24"/>
      <c r="G45" s="24"/>
      <c r="H45" s="24"/>
      <c r="I45" s="24"/>
      <c r="J45" s="24"/>
      <c r="K45" s="24"/>
      <c r="L45" s="11">
        <f>L22+L26+L30+L34+L38+L44</f>
        <v>0</v>
      </c>
      <c r="M45" s="25">
        <f>M22+M26+M30+M34+M38+M44</f>
        <v>0</v>
      </c>
      <c r="N45" s="22"/>
      <c r="O45" s="11">
        <f>O22+O26+O30+O34+O38+O44</f>
        <v>0</v>
      </c>
    </row>
    <row r="46" spans="1:15" ht="12.75">
      <c r="A46" s="28">
        <v>22</v>
      </c>
      <c r="B46" s="30" t="s">
        <v>107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33.75">
      <c r="A47" s="28"/>
      <c r="B47" s="12" t="s">
        <v>108</v>
      </c>
      <c r="C47" s="4" t="s">
        <v>109</v>
      </c>
      <c r="D47" s="19" t="s">
        <v>145</v>
      </c>
      <c r="E47" s="4"/>
      <c r="F47" s="10" t="s">
        <v>110</v>
      </c>
      <c r="G47" s="10" t="s">
        <v>111</v>
      </c>
      <c r="H47" s="10" t="s">
        <v>23</v>
      </c>
      <c r="I47" s="5" t="s">
        <v>1</v>
      </c>
      <c r="J47" s="9"/>
      <c r="K47" s="7">
        <v>20500</v>
      </c>
      <c r="L47" s="7">
        <f>J47*K47</f>
        <v>0</v>
      </c>
      <c r="M47" s="8">
        <v>0.1</v>
      </c>
      <c r="N47" s="7">
        <f>L47*M47</f>
        <v>0</v>
      </c>
      <c r="O47" s="7">
        <f>L47+N47</f>
        <v>0</v>
      </c>
    </row>
    <row r="48" spans="1:15" ht="33.75">
      <c r="A48" s="28"/>
      <c r="B48" s="12" t="s">
        <v>112</v>
      </c>
      <c r="C48" s="4" t="s">
        <v>113</v>
      </c>
      <c r="D48" s="19" t="s">
        <v>146</v>
      </c>
      <c r="E48" s="4"/>
      <c r="F48" s="10" t="s">
        <v>114</v>
      </c>
      <c r="G48" s="10" t="s">
        <v>115</v>
      </c>
      <c r="H48" s="10" t="s">
        <v>23</v>
      </c>
      <c r="I48" s="5" t="s">
        <v>1</v>
      </c>
      <c r="J48" s="9"/>
      <c r="K48" s="7">
        <v>3900</v>
      </c>
      <c r="L48" s="7">
        <f>J48*K48</f>
        <v>0</v>
      </c>
      <c r="M48" s="8">
        <v>0.1</v>
      </c>
      <c r="N48" s="7">
        <f>L48*M48</f>
        <v>0</v>
      </c>
      <c r="O48" s="7">
        <f>L48+N48</f>
        <v>0</v>
      </c>
    </row>
    <row r="49" spans="1:15" ht="33.75">
      <c r="A49" s="28"/>
      <c r="B49" s="12" t="s">
        <v>116</v>
      </c>
      <c r="C49" s="4" t="s">
        <v>117</v>
      </c>
      <c r="D49" s="19" t="s">
        <v>147</v>
      </c>
      <c r="E49" s="4"/>
      <c r="F49" s="10" t="s">
        <v>118</v>
      </c>
      <c r="G49" s="10" t="s">
        <v>119</v>
      </c>
      <c r="H49" s="10" t="s">
        <v>23</v>
      </c>
      <c r="I49" s="5" t="s">
        <v>1</v>
      </c>
      <c r="J49" s="9"/>
      <c r="K49" s="7">
        <v>2600</v>
      </c>
      <c r="L49" s="7">
        <f>J49*K49</f>
        <v>0</v>
      </c>
      <c r="M49" s="8">
        <v>0.1</v>
      </c>
      <c r="N49" s="7">
        <f>L49*M49</f>
        <v>0</v>
      </c>
      <c r="O49" s="7">
        <f>L49+N49</f>
        <v>0</v>
      </c>
    </row>
    <row r="50" spans="1:15" ht="33.75">
      <c r="A50" s="28"/>
      <c r="B50" s="12" t="s">
        <v>120</v>
      </c>
      <c r="C50" s="4" t="s">
        <v>121</v>
      </c>
      <c r="D50" s="19" t="s">
        <v>148</v>
      </c>
      <c r="E50" s="4"/>
      <c r="F50" s="10" t="s">
        <v>52</v>
      </c>
      <c r="G50" s="10" t="s">
        <v>122</v>
      </c>
      <c r="H50" s="10" t="s">
        <v>23</v>
      </c>
      <c r="I50" s="5" t="s">
        <v>1</v>
      </c>
      <c r="J50" s="6"/>
      <c r="K50" s="7">
        <v>1000</v>
      </c>
      <c r="L50" s="7">
        <f>J50*K50</f>
        <v>0</v>
      </c>
      <c r="M50" s="8">
        <v>0.1</v>
      </c>
      <c r="N50" s="7">
        <f>L50*M50</f>
        <v>0</v>
      </c>
      <c r="O50" s="7">
        <f>L50+N50</f>
        <v>0</v>
      </c>
    </row>
    <row r="51" spans="1:15" ht="12.75">
      <c r="A51" s="28"/>
      <c r="B51" s="24" t="s">
        <v>123</v>
      </c>
      <c r="C51" s="24"/>
      <c r="D51" s="24"/>
      <c r="E51" s="24"/>
      <c r="F51" s="24"/>
      <c r="G51" s="24"/>
      <c r="H51" s="24"/>
      <c r="I51" s="24"/>
      <c r="J51" s="24"/>
      <c r="K51" s="24"/>
      <c r="L51" s="11">
        <f>SUM(L47:L50)</f>
        <v>0</v>
      </c>
      <c r="M51" s="25">
        <f>SUM(N47:N50)</f>
        <v>0</v>
      </c>
      <c r="N51" s="25"/>
      <c r="O51" s="11">
        <f>SUM(O47:O50)</f>
        <v>0</v>
      </c>
    </row>
    <row r="52" spans="1:15" ht="12.75">
      <c r="A52" s="27" t="s">
        <v>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5">
        <f>L11+L17+L45+L51</f>
        <v>0</v>
      </c>
      <c r="O52" s="25"/>
    </row>
    <row r="53" spans="1:15" ht="12.75">
      <c r="A53" s="27" t="s">
        <v>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5">
        <f>M11+M17+M45+M51</f>
        <v>0</v>
      </c>
      <c r="O53" s="25"/>
    </row>
    <row r="54" spans="1:15" ht="12.75">
      <c r="A54" s="27" t="s">
        <v>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5">
        <f>SUM(N52:N53)</f>
        <v>0</v>
      </c>
      <c r="O54" s="25"/>
    </row>
  </sheetData>
  <sheetProtection/>
  <mergeCells count="43">
    <mergeCell ref="A46:A51"/>
    <mergeCell ref="B46:O46"/>
    <mergeCell ref="B51:K51"/>
    <mergeCell ref="B31:B34"/>
    <mergeCell ref="C34:K34"/>
    <mergeCell ref="M34:N34"/>
    <mergeCell ref="B35:B38"/>
    <mergeCell ref="C38:K38"/>
    <mergeCell ref="A54:M54"/>
    <mergeCell ref="N54:O54"/>
    <mergeCell ref="M38:N38"/>
    <mergeCell ref="B39:B44"/>
    <mergeCell ref="C44:K44"/>
    <mergeCell ref="M44:N44"/>
    <mergeCell ref="B45:K45"/>
    <mergeCell ref="A53:M53"/>
    <mergeCell ref="N53:O53"/>
    <mergeCell ref="M45:N45"/>
    <mergeCell ref="M22:N22"/>
    <mergeCell ref="B23:B26"/>
    <mergeCell ref="M51:N51"/>
    <mergeCell ref="C26:K26"/>
    <mergeCell ref="M26:N26"/>
    <mergeCell ref="B27:B30"/>
    <mergeCell ref="C30:K30"/>
    <mergeCell ref="M30:N30"/>
    <mergeCell ref="A52:M52"/>
    <mergeCell ref="N52:O52"/>
    <mergeCell ref="A12:A17"/>
    <mergeCell ref="B12:O12"/>
    <mergeCell ref="B17:K17"/>
    <mergeCell ref="M17:N17"/>
    <mergeCell ref="A18:A45"/>
    <mergeCell ref="B18:O18"/>
    <mergeCell ref="B19:B22"/>
    <mergeCell ref="C22:K22"/>
    <mergeCell ref="A1:M1"/>
    <mergeCell ref="A3:J3"/>
    <mergeCell ref="A7:A11"/>
    <mergeCell ref="B7:O7"/>
    <mergeCell ref="B11:K11"/>
    <mergeCell ref="M11:N11"/>
    <mergeCell ref="B6:C6"/>
  </mergeCells>
  <conditionalFormatting sqref="D8:D10">
    <cfRule type="duplicateValues" priority="26" dxfId="0">
      <formula>AND(COUNTIF($D$8:$D$10,D8)&gt;1,NOT(ISBLANK(D8)))</formula>
    </cfRule>
  </conditionalFormatting>
  <conditionalFormatting sqref="D8:D10">
    <cfRule type="duplicateValues" priority="25" dxfId="0">
      <formula>AND(COUNTIF($D$8:$D$10,D8)&gt;1,NOT(ISBLANK(D8)))</formula>
    </cfRule>
  </conditionalFormatting>
  <conditionalFormatting sqref="D8:D10">
    <cfRule type="duplicateValues" priority="24" dxfId="0">
      <formula>AND(COUNTIF($D$8:$D$10,D8)&gt;1,NOT(ISBLANK(D8)))</formula>
    </cfRule>
  </conditionalFormatting>
  <conditionalFormatting sqref="D13:D16">
    <cfRule type="duplicateValues" priority="23" dxfId="0">
      <formula>AND(COUNTIF($D$13:$D$16,D13)&gt;1,NOT(ISBLANK(D13)))</formula>
    </cfRule>
  </conditionalFormatting>
  <conditionalFormatting sqref="D13:D16">
    <cfRule type="duplicateValues" priority="22" dxfId="0">
      <formula>AND(COUNTIF($D$13:$D$16,D13)&gt;1,NOT(ISBLANK(D13)))</formula>
    </cfRule>
  </conditionalFormatting>
  <conditionalFormatting sqref="D13:D16">
    <cfRule type="duplicateValues" priority="21" dxfId="0">
      <formula>AND(COUNTIF($D$13:$D$16,D13)&gt;1,NOT(ISBLANK(D13)))</formula>
    </cfRule>
  </conditionalFormatting>
  <conditionalFormatting sqref="D19:D21">
    <cfRule type="duplicateValues" priority="20" dxfId="0">
      <formula>AND(COUNTIF($D$19:$D$21,D19)&gt;1,NOT(ISBLANK(D19)))</formula>
    </cfRule>
  </conditionalFormatting>
  <conditionalFormatting sqref="D19:D21">
    <cfRule type="duplicateValues" priority="19" dxfId="0">
      <formula>AND(COUNTIF($D$19:$D$21,D19)&gt;1,NOT(ISBLANK(D19)))</formula>
    </cfRule>
  </conditionalFormatting>
  <conditionalFormatting sqref="D19:D21">
    <cfRule type="duplicateValues" priority="18" dxfId="0">
      <formula>AND(COUNTIF($D$19:$D$21,D19)&gt;1,NOT(ISBLANK(D19)))</formula>
    </cfRule>
  </conditionalFormatting>
  <conditionalFormatting sqref="D23:D25">
    <cfRule type="duplicateValues" priority="17" dxfId="0">
      <formula>AND(COUNTIF($D$23:$D$25,D23)&gt;1,NOT(ISBLANK(D23)))</formula>
    </cfRule>
  </conditionalFormatting>
  <conditionalFormatting sqref="D23:D25">
    <cfRule type="duplicateValues" priority="16" dxfId="0">
      <formula>AND(COUNTIF($D$23:$D$25,D23)&gt;1,NOT(ISBLANK(D23)))</formula>
    </cfRule>
  </conditionalFormatting>
  <conditionalFormatting sqref="D23:D25">
    <cfRule type="duplicateValues" priority="15" dxfId="0">
      <formula>AND(COUNTIF($D$23:$D$25,D23)&gt;1,NOT(ISBLANK(D23)))</formula>
    </cfRule>
  </conditionalFormatting>
  <conditionalFormatting sqref="D27:D29">
    <cfRule type="duplicateValues" priority="14" dxfId="0">
      <formula>AND(COUNTIF($D$27:$D$29,D27)&gt;1,NOT(ISBLANK(D27)))</formula>
    </cfRule>
  </conditionalFormatting>
  <conditionalFormatting sqref="D27:D29">
    <cfRule type="duplicateValues" priority="13" dxfId="0">
      <formula>AND(COUNTIF($D$27:$D$29,D27)&gt;1,NOT(ISBLANK(D27)))</formula>
    </cfRule>
  </conditionalFormatting>
  <conditionalFormatting sqref="D27:D29">
    <cfRule type="duplicateValues" priority="12" dxfId="0">
      <formula>AND(COUNTIF($D$27:$D$29,D27)&gt;1,NOT(ISBLANK(D27)))</formula>
    </cfRule>
  </conditionalFormatting>
  <conditionalFormatting sqref="D31:D33">
    <cfRule type="duplicateValues" priority="11" dxfId="0">
      <formula>AND(COUNTIF($D$31:$D$33,D31)&gt;1,NOT(ISBLANK(D31)))</formula>
    </cfRule>
  </conditionalFormatting>
  <conditionalFormatting sqref="D31:D33">
    <cfRule type="duplicateValues" priority="10" dxfId="0">
      <formula>AND(COUNTIF($D$31:$D$33,D31)&gt;1,NOT(ISBLANK(D31)))</formula>
    </cfRule>
  </conditionalFormatting>
  <conditionalFormatting sqref="D31:D33">
    <cfRule type="duplicateValues" priority="9" dxfId="0">
      <formula>AND(COUNTIF($D$31:$D$33,D31)&gt;1,NOT(ISBLANK(D31)))</formula>
    </cfRule>
  </conditionalFormatting>
  <conditionalFormatting sqref="D35:D37">
    <cfRule type="duplicateValues" priority="8" dxfId="0">
      <formula>AND(COUNTIF($D$35:$D$37,D35)&gt;1,NOT(ISBLANK(D35)))</formula>
    </cfRule>
  </conditionalFormatting>
  <conditionalFormatting sqref="D35:D37">
    <cfRule type="duplicateValues" priority="7" dxfId="0">
      <formula>AND(COUNTIF($D$35:$D$37,D35)&gt;1,NOT(ISBLANK(D35)))</formula>
    </cfRule>
  </conditionalFormatting>
  <conditionalFormatting sqref="D35:D37">
    <cfRule type="duplicateValues" priority="6" dxfId="0">
      <formula>AND(COUNTIF($D$35:$D$37,D35)&gt;1,NOT(ISBLANK(D35)))</formula>
    </cfRule>
  </conditionalFormatting>
  <conditionalFormatting sqref="D39:D42">
    <cfRule type="duplicateValues" priority="5" dxfId="0">
      <formula>AND(COUNTIF($D$39:$D$42,D39)&gt;1,NOT(ISBLANK(D39)))</formula>
    </cfRule>
  </conditionalFormatting>
  <conditionalFormatting sqref="D39:D43">
    <cfRule type="duplicateValues" priority="4" dxfId="0">
      <formula>AND(COUNTIF($D$39:$D$43,D39)&gt;1,NOT(ISBLANK(D39)))</formula>
    </cfRule>
  </conditionalFormatting>
  <conditionalFormatting sqref="D39:D43">
    <cfRule type="duplicateValues" priority="3" dxfId="0">
      <formula>AND(COUNTIF($D$39:$D$43,D39)&gt;1,NOT(ISBLANK(D39)))</formula>
    </cfRule>
  </conditionalFormatting>
  <conditionalFormatting sqref="D47:D50">
    <cfRule type="duplicateValues" priority="2" dxfId="0">
      <formula>AND(COUNTIF($D$47:$D$50,D47)&gt;1,NOT(ISBLANK(D47)))</formula>
    </cfRule>
  </conditionalFormatting>
  <conditionalFormatting sqref="D47:D50">
    <cfRule type="duplicateValues" priority="1" dxfId="0">
      <formula>AND(COUNTIF($D$47:$D$50,D47)&gt;1,NOT(ISBLANK(D47)))</formula>
    </cfRule>
  </conditionalFormatting>
  <printOptions/>
  <pageMargins left="0.7" right="0.7" top="0.75" bottom="0.75" header="0.3" footer="0.3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 Ninkovic</cp:lastModifiedBy>
  <cp:lastPrinted>2021-07-06T07:30:34Z</cp:lastPrinted>
  <dcterms:created xsi:type="dcterms:W3CDTF">2014-01-17T13:07:43Z</dcterms:created>
  <dcterms:modified xsi:type="dcterms:W3CDTF">2021-07-08T13:13:17Z</dcterms:modified>
  <cp:category/>
  <cp:version/>
  <cp:contentType/>
  <cp:contentStatus/>
</cp:coreProperties>
</file>