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edmeti\postupci 2021\reagensi\okvirni\specifikacije MU\"/>
    </mc:Choice>
  </mc:AlternateContent>
  <xr:revisionPtr revIDLastSave="0" documentId="13_ncr:1_{6E9B9FC9-7FF1-456E-8E6E-D70E531AACD1}" xr6:coauthVersionLast="36" xr6:coauthVersionMax="36" xr10:uidLastSave="{00000000-0000-0000-0000-000000000000}"/>
  <bookViews>
    <workbookView xWindow="0" yWindow="0" windowWidth="20730" windowHeight="11625" xr2:uid="{00000000-000D-0000-FFFF-FFFF00000000}"/>
  </bookViews>
  <sheets>
    <sheet name="specifikacija materijala" sheetId="1" r:id="rId1"/>
    <sheet name="po dobavljačima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1" l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 l="1"/>
  <c r="N25" i="1"/>
  <c r="O25" i="1" s="1"/>
  <c r="N13" i="1"/>
  <c r="O13" i="1" s="1"/>
  <c r="N23" i="1"/>
  <c r="O23" i="1" s="1"/>
  <c r="N11" i="1"/>
  <c r="O11" i="1" s="1"/>
  <c r="N21" i="1"/>
  <c r="O21" i="1" s="1"/>
  <c r="N9" i="1"/>
  <c r="O9" i="1" s="1"/>
  <c r="N19" i="1"/>
  <c r="O19" i="1" s="1"/>
  <c r="N7" i="1"/>
  <c r="O7" i="1" s="1"/>
  <c r="N17" i="1"/>
  <c r="O17" i="1" s="1"/>
  <c r="N5" i="1"/>
  <c r="N16" i="1"/>
  <c r="O16" i="1" s="1"/>
  <c r="N15" i="1"/>
  <c r="O15" i="1" s="1"/>
  <c r="N24" i="1"/>
  <c r="O24" i="1" s="1"/>
  <c r="N12" i="1"/>
  <c r="O12" i="1" s="1"/>
  <c r="N22" i="1"/>
  <c r="O22" i="1" s="1"/>
  <c r="N10" i="1"/>
  <c r="O10" i="1" s="1"/>
  <c r="N20" i="1"/>
  <c r="O20" i="1" s="1"/>
  <c r="N8" i="1"/>
  <c r="O8" i="1" s="1"/>
  <c r="N18" i="1"/>
  <c r="O18" i="1" s="1"/>
  <c r="N6" i="1"/>
  <c r="O6" i="1" s="1"/>
  <c r="N14" i="1"/>
  <c r="O14" i="1" s="1"/>
  <c r="L27" i="1" l="1"/>
  <c r="N26" i="1"/>
  <c r="O5" i="1"/>
  <c r="O26" i="1" s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C32" i="2"/>
  <c r="D4" i="2" s="1"/>
  <c r="D5" i="2"/>
  <c r="N27" i="1" l="1"/>
  <c r="D32" i="2"/>
  <c r="O27" i="1" l="1"/>
</calcChain>
</file>

<file path=xl/sharedStrings.xml><?xml version="1.0" encoding="utf-8"?>
<sst xmlns="http://schemas.openxmlformats.org/spreadsheetml/2006/main" count="220" uniqueCount="131">
  <si>
    <t>Назив партије</t>
  </si>
  <si>
    <t>Назив ставке</t>
  </si>
  <si>
    <t xml:space="preserve">Произвођач </t>
  </si>
  <si>
    <t>MAKLER</t>
  </si>
  <si>
    <t>pakovanje</t>
  </si>
  <si>
    <t>EUROMEDICINA</t>
  </si>
  <si>
    <t>LABTEH</t>
  </si>
  <si>
    <t>VICOR</t>
  </si>
  <si>
    <t>SUPERLAB</t>
  </si>
  <si>
    <t>MAGNA PHARMACIA</t>
  </si>
  <si>
    <t>NEOMEDICA</t>
  </si>
  <si>
    <t>YUNICOM</t>
  </si>
  <si>
    <t>PROMEDIA</t>
  </si>
  <si>
    <t>EURODIJAGNOSTIKA</t>
  </si>
  <si>
    <t>SCORE</t>
  </si>
  <si>
    <t>MEDIAKTIVA</t>
  </si>
  <si>
    <t>INTERLAB</t>
  </si>
  <si>
    <t>DIAGON</t>
  </si>
  <si>
    <t>REMED</t>
  </si>
  <si>
    <t>REMED/STIGA</t>
  </si>
  <si>
    <t>BIOTEC MEDICAL</t>
  </si>
  <si>
    <t>50 testova</t>
  </si>
  <si>
    <t>DIALAB</t>
  </si>
  <si>
    <t>Reagensi i potrošni materijal za imunohemijske analizatore model BRAHMS (Kryptor Compact Plus)</t>
  </si>
  <si>
    <t>BRAHMS Free βHCG KRYPTOR</t>
  </si>
  <si>
    <t>75 testova</t>
  </si>
  <si>
    <t>BRAHMS Free βHCG KRYPTOR cal</t>
  </si>
  <si>
    <t>6x0,65ml</t>
  </si>
  <si>
    <t xml:space="preserve">BRAHMS GM KRYPTOR QC </t>
  </si>
  <si>
    <t>3x2ml</t>
  </si>
  <si>
    <t xml:space="preserve">BRAHMS KRYPTOR BUFFER </t>
  </si>
  <si>
    <t>5 kesica</t>
  </si>
  <si>
    <t>brahms kryptor compact dilcup</t>
  </si>
  <si>
    <t>30 komada</t>
  </si>
  <si>
    <t>brahms kryptor compact react</t>
  </si>
  <si>
    <t>60 komada</t>
  </si>
  <si>
    <t>brahms kryptor compact sol 1</t>
  </si>
  <si>
    <t>4x30 ml</t>
  </si>
  <si>
    <t>brahms kryptor compact sol 2</t>
  </si>
  <si>
    <t>4x30ml</t>
  </si>
  <si>
    <t>brahms kryptor compact sol 3</t>
  </si>
  <si>
    <t>brahms kryptor compact sol 4</t>
  </si>
  <si>
    <t>brahms papp-a kryptor cal</t>
  </si>
  <si>
    <t xml:space="preserve">brahms papp-a kryptor </t>
  </si>
  <si>
    <t>PIGF plus</t>
  </si>
  <si>
    <t>PIGF plus cal</t>
  </si>
  <si>
    <t>6x0.85ml</t>
  </si>
  <si>
    <t>PLGF plus  ctl</t>
  </si>
  <si>
    <t>6x2.0ml</t>
  </si>
  <si>
    <t>SFLT-1</t>
  </si>
  <si>
    <t>SFLT-1 cal</t>
  </si>
  <si>
    <t>6x0.65ml</t>
  </si>
  <si>
    <t>SFLT-1 ctl</t>
  </si>
  <si>
    <t>PCT</t>
  </si>
  <si>
    <t>PCT cal</t>
  </si>
  <si>
    <t>PCT QC</t>
  </si>
  <si>
    <t>ADOC</t>
  </si>
  <si>
    <t>PRIMAX</t>
  </si>
  <si>
    <t>MIT</t>
  </si>
  <si>
    <t>ELITECH</t>
  </si>
  <si>
    <t>UNI-CHEM</t>
  </si>
  <si>
    <t>elta 90</t>
  </si>
  <si>
    <t>BIOMEDICA MP</t>
  </si>
  <si>
    <t>VIVOGEN</t>
  </si>
  <si>
    <t>ALLURA MED</t>
  </si>
  <si>
    <t>GALEN FOKUS</t>
  </si>
  <si>
    <t>Ukupno</t>
  </si>
  <si>
    <t>Isporučilac</t>
  </si>
  <si>
    <t>Opredeljena vrednost</t>
  </si>
  <si>
    <t>Udeo u %</t>
  </si>
  <si>
    <t>Јединица мере</t>
  </si>
  <si>
    <t>Величина паковања</t>
  </si>
  <si>
    <t>Број партије</t>
  </si>
  <si>
    <t>Број ставке</t>
  </si>
  <si>
    <t>Количина</t>
  </si>
  <si>
    <t>Заштићени назив понуђеног добра</t>
  </si>
  <si>
    <t>Стопа ПДВ-а</t>
  </si>
  <si>
    <t>Износ ПДВ-а</t>
  </si>
  <si>
    <t>Партија 56</t>
  </si>
  <si>
    <t>Партија 56 укупно</t>
  </si>
  <si>
    <t>BRAHMS Free βhCG KRYPTOR</t>
  </si>
  <si>
    <t>ThermoFisher Scientific - BRAHMS</t>
  </si>
  <si>
    <t>BRAHMS FREE βhCG KRYPTOR CAL</t>
  </si>
  <si>
    <t>BRAHMS GM KRYPTOR QC</t>
  </si>
  <si>
    <t>BRAHMS KRYPTOR BUFFER</t>
  </si>
  <si>
    <t>BRAHMS KRYPTOR compact DILCUP</t>
  </si>
  <si>
    <t>BRAHMS KRYPTOR compact REACT</t>
  </si>
  <si>
    <t>BRAHMS KRYPTOR compact Solution 1</t>
  </si>
  <si>
    <t>BRAHMS KRYPTOR compact Solution 2</t>
  </si>
  <si>
    <t>BRAHMS KRYPTOR compact Solution 3</t>
  </si>
  <si>
    <t>BRAHMS KRYPTOR compact Solution 4</t>
  </si>
  <si>
    <t>BRAHMS PAPP-A KRYPTOR CAL</t>
  </si>
  <si>
    <t>BRAHMS PAPP-A KRYPTOR</t>
  </si>
  <si>
    <t>BRAHMS PIGF             plus K-75</t>
  </si>
  <si>
    <t>BRAHMS PIGF                  plus K-CAL</t>
  </si>
  <si>
    <t>BRAHMS PLGF             plus K-QC</t>
  </si>
  <si>
    <t>BRAHMS sFlt-1 K-75</t>
  </si>
  <si>
    <t>BRAHMS sFlt-1 K-CAL</t>
  </si>
  <si>
    <t>BRAHMS sFlt-1 K-QC</t>
  </si>
  <si>
    <t>BRAHMS PCT sensitive K-050</t>
  </si>
  <si>
    <t>BRAHMS PCT sensitive K-CAL</t>
  </si>
  <si>
    <t>BRAHMS PCT sensitive K-QC</t>
  </si>
  <si>
    <t>Dialab d.o.o.</t>
  </si>
  <si>
    <t>ЈАВНА НАБАВКА РЕАГЕНСИ, ИЗУЗЕВ ЗА ТРАНСФУЗИЈУ РЕДНИ БРОЈ 404-1-110/21-3</t>
  </si>
  <si>
    <t>ПРИЛОГ УГОВОРА - СПЕЦИФИКАЦИЈА МАТЕРИЈАЛА СА ЦЕНАМА</t>
  </si>
  <si>
    <t>Укупна вредност уговора</t>
  </si>
  <si>
    <t>Јединична цена без ПДВ-а</t>
  </si>
  <si>
    <t>Укупна цена без ПДВ-а</t>
  </si>
  <si>
    <t>Укупна цена са ПДВ-ом</t>
  </si>
  <si>
    <t>Шифре</t>
  </si>
  <si>
    <t>RGN210871</t>
  </si>
  <si>
    <t>RGN210872</t>
  </si>
  <si>
    <t>RGN210873</t>
  </si>
  <si>
    <t>RGN210874</t>
  </si>
  <si>
    <t>RGN210875</t>
  </si>
  <si>
    <t>RGN210876</t>
  </si>
  <si>
    <t>RGN210877</t>
  </si>
  <si>
    <t>RGN210878</t>
  </si>
  <si>
    <t>RGN210879</t>
  </si>
  <si>
    <t>RGN210880</t>
  </si>
  <si>
    <t>RGN210881</t>
  </si>
  <si>
    <t>RGN210882</t>
  </si>
  <si>
    <t>RGN210883</t>
  </si>
  <si>
    <t>RGN210884</t>
  </si>
  <si>
    <t>RGN210885</t>
  </si>
  <si>
    <t>RGN210886</t>
  </si>
  <si>
    <t>RGN210887</t>
  </si>
  <si>
    <t>RGN210888</t>
  </si>
  <si>
    <t>RGN210889</t>
  </si>
  <si>
    <t>RGN210890</t>
  </si>
  <si>
    <t>RGN210891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</si>
</sst>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Arial"/>
      <family val="2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07">
    <xf numFmtId="0" fontId="0" fillId="0" borderId="0"/>
    <xf numFmtId="0" fontId="2" fillId="0" borderId="0"/>
    <xf numFmtId="0" fontId="1" fillId="0" borderId="0"/>
    <xf numFmtId="0" fontId="5" fillId="0" borderId="0"/>
    <xf numFmtId="0" fontId="6" fillId="0" borderId="0"/>
    <xf numFmtId="0" fontId="1" fillId="0" borderId="0"/>
    <xf numFmtId="0" fontId="6" fillId="0" borderId="0"/>
    <xf numFmtId="0" fontId="7" fillId="0" borderId="0"/>
    <xf numFmtId="0" fontId="7" fillId="0" borderId="0"/>
    <xf numFmtId="0" fontId="8" fillId="0" borderId="0"/>
    <xf numFmtId="0" fontId="9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9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8" fillId="0" borderId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2" applyNumberFormat="0" applyAlignment="0" applyProtection="0"/>
    <xf numFmtId="0" fontId="17" fillId="24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5" fillId="25" borderId="0" applyNumberFormat="0" applyBorder="0" applyAlignment="0" applyProtection="0"/>
    <xf numFmtId="0" fontId="6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31" fillId="0" borderId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2" applyNumberFormat="0" applyAlignment="0" applyProtection="0"/>
    <xf numFmtId="0" fontId="23" fillId="10" borderId="2" applyNumberFormat="0" applyAlignment="0" applyProtection="0"/>
    <xf numFmtId="0" fontId="5" fillId="26" borderId="8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5" fillId="0" borderId="0"/>
    <xf numFmtId="0" fontId="8" fillId="0" borderId="0"/>
    <xf numFmtId="0" fontId="8" fillId="0" borderId="0"/>
    <xf numFmtId="0" fontId="6" fillId="0" borderId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3" fillId="10" borderId="2" applyNumberFormat="0" applyAlignment="0" applyProtection="0"/>
    <xf numFmtId="0" fontId="16" fillId="23" borderId="2" applyNumberForma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5" fillId="26" borderId="8" applyNumberFormat="0" applyFont="0" applyAlignment="0" applyProtection="0"/>
    <xf numFmtId="164" fontId="1" fillId="0" borderId="0" applyFont="0" applyFill="0" applyBorder="0" applyAlignment="0" applyProtection="0"/>
    <xf numFmtId="0" fontId="9" fillId="0" borderId="0"/>
    <xf numFmtId="0" fontId="7" fillId="0" borderId="0"/>
    <xf numFmtId="0" fontId="7" fillId="0" borderId="0"/>
    <xf numFmtId="0" fontId="1" fillId="0" borderId="0"/>
    <xf numFmtId="0" fontId="5" fillId="0" borderId="0"/>
    <xf numFmtId="0" fontId="9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3" fillId="3" borderId="1" xfId="1" applyFont="1" applyFill="1" applyBorder="1" applyAlignment="1">
      <alignment horizontal="center" vertical="center" wrapText="1"/>
    </xf>
    <xf numFmtId="0" fontId="4" fillId="0" borderId="0" xfId="0" applyFont="1"/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/>
    <xf numFmtId="4" fontId="0" fillId="0" borderId="0" xfId="0" applyNumberFormat="1"/>
    <xf numFmtId="3" fontId="3" fillId="0" borderId="0" xfId="0" applyNumberFormat="1" applyFont="1" applyFill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10" fontId="3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49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left"/>
    </xf>
    <xf numFmtId="0" fontId="3" fillId="0" borderId="1" xfId="0" applyFont="1" applyFill="1" applyBorder="1" applyAlignment="1">
      <alignment horizontal="left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9" fontId="3" fillId="3" borderId="1" xfId="1" applyNumberFormat="1" applyFont="1" applyFill="1" applyBorder="1" applyAlignment="1">
      <alignment horizontal="center" vertical="center" wrapText="1"/>
    </xf>
    <xf numFmtId="9" fontId="4" fillId="0" borderId="0" xfId="0" applyNumberFormat="1" applyFont="1"/>
    <xf numFmtId="4" fontId="4" fillId="0" borderId="0" xfId="0" applyNumberFormat="1" applyFont="1"/>
    <xf numFmtId="0" fontId="32" fillId="0" borderId="0" xfId="0" applyFont="1" applyFill="1"/>
    <xf numFmtId="0" fontId="4" fillId="0" borderId="1" xfId="0" applyFont="1" applyBorder="1" applyAlignment="1">
      <alignment horizontal="center" vertical="center"/>
    </xf>
    <xf numFmtId="4" fontId="3" fillId="27" borderId="14" xfId="0" applyNumberFormat="1" applyFont="1" applyFill="1" applyBorder="1" applyAlignment="1">
      <alignment horizontal="center" vertical="center"/>
    </xf>
    <xf numFmtId="9" fontId="3" fillId="27" borderId="12" xfId="0" applyNumberFormat="1" applyFont="1" applyFill="1" applyBorder="1" applyAlignment="1">
      <alignment horizontal="center" vertical="center"/>
    </xf>
    <xf numFmtId="4" fontId="3" fillId="27" borderId="13" xfId="0" applyNumberFormat="1" applyFont="1" applyFill="1" applyBorder="1" applyAlignment="1">
      <alignment horizontal="center" vertical="center"/>
    </xf>
    <xf numFmtId="9" fontId="3" fillId="0" borderId="15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 wrapText="1"/>
    </xf>
    <xf numFmtId="4" fontId="3" fillId="0" borderId="15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4" fillId="0" borderId="0" xfId="0" applyFont="1"/>
    <xf numFmtId="0" fontId="4" fillId="0" borderId="0" xfId="0" applyFont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32" fillId="27" borderId="14" xfId="0" applyFont="1" applyFill="1" applyBorder="1" applyAlignment="1">
      <alignment horizontal="right" vertical="center"/>
    </xf>
    <xf numFmtId="0" fontId="32" fillId="27" borderId="11" xfId="0" applyFont="1" applyFill="1" applyBorder="1" applyAlignment="1">
      <alignment horizontal="right" vertical="center"/>
    </xf>
    <xf numFmtId="0" fontId="32" fillId="27" borderId="12" xfId="0" applyFont="1" applyFill="1" applyBorder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16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07">
    <cellStyle name="20% - Accent1 2" xfId="26" xr:uid="{00000000-0005-0000-0000-000000000000}"/>
    <cellStyle name="20% - Accent2 2" xfId="27" xr:uid="{00000000-0005-0000-0000-000001000000}"/>
    <cellStyle name="20% - Accent3 2" xfId="28" xr:uid="{00000000-0005-0000-0000-000002000000}"/>
    <cellStyle name="20% - Accent4 2" xfId="29" xr:uid="{00000000-0005-0000-0000-000003000000}"/>
    <cellStyle name="20% - Accent5 2" xfId="30" xr:uid="{00000000-0005-0000-0000-000004000000}"/>
    <cellStyle name="20% - Accent6 2" xfId="31" xr:uid="{00000000-0005-0000-0000-000005000000}"/>
    <cellStyle name="40% - Accent1 2" xfId="32" xr:uid="{00000000-0005-0000-0000-000006000000}"/>
    <cellStyle name="40% - Accent2 2" xfId="33" xr:uid="{00000000-0005-0000-0000-000007000000}"/>
    <cellStyle name="40% - Accent3 2" xfId="34" xr:uid="{00000000-0005-0000-0000-000008000000}"/>
    <cellStyle name="40% - Accent4 2" xfId="35" xr:uid="{00000000-0005-0000-0000-000009000000}"/>
    <cellStyle name="40% - Accent5 2" xfId="36" xr:uid="{00000000-0005-0000-0000-00000A000000}"/>
    <cellStyle name="40% - Accent6 2" xfId="37" xr:uid="{00000000-0005-0000-0000-00000B000000}"/>
    <cellStyle name="60% - Accent1 2" xfId="38" xr:uid="{00000000-0005-0000-0000-00000C000000}"/>
    <cellStyle name="60% - Accent2 2" xfId="39" xr:uid="{00000000-0005-0000-0000-00000D000000}"/>
    <cellStyle name="60% - Accent3 2" xfId="40" xr:uid="{00000000-0005-0000-0000-00000E000000}"/>
    <cellStyle name="60% - Accent4 2" xfId="41" xr:uid="{00000000-0005-0000-0000-00000F000000}"/>
    <cellStyle name="60% - Accent5 2" xfId="42" xr:uid="{00000000-0005-0000-0000-000010000000}"/>
    <cellStyle name="60% - Accent6 2" xfId="43" xr:uid="{00000000-0005-0000-0000-000011000000}"/>
    <cellStyle name="Accent1 2" xfId="44" xr:uid="{00000000-0005-0000-0000-000012000000}"/>
    <cellStyle name="Accent2 2" xfId="45" xr:uid="{00000000-0005-0000-0000-000013000000}"/>
    <cellStyle name="Accent3 2" xfId="46" xr:uid="{00000000-0005-0000-0000-000014000000}"/>
    <cellStyle name="Accent4 2" xfId="47" xr:uid="{00000000-0005-0000-0000-000015000000}"/>
    <cellStyle name="Accent5 2" xfId="48" xr:uid="{00000000-0005-0000-0000-000016000000}"/>
    <cellStyle name="Accent6 2" xfId="49" xr:uid="{00000000-0005-0000-0000-000017000000}"/>
    <cellStyle name="Bad 2" xfId="50" xr:uid="{00000000-0005-0000-0000-000018000000}"/>
    <cellStyle name="Calculation 2" xfId="51" xr:uid="{00000000-0005-0000-0000-000019000000}"/>
    <cellStyle name="Calculation 2 2" xfId="76" xr:uid="{00000000-0005-0000-0000-00001A000000}"/>
    <cellStyle name="Calculation 2 3" xfId="91" xr:uid="{00000000-0005-0000-0000-00001B000000}"/>
    <cellStyle name="Check Cell 2" xfId="52" xr:uid="{00000000-0005-0000-0000-00001C000000}"/>
    <cellStyle name="Comma 3" xfId="24" xr:uid="{00000000-0005-0000-0000-00001D000000}"/>
    <cellStyle name="Comma 3 2" xfId="95" xr:uid="{00000000-0005-0000-0000-00001E000000}"/>
    <cellStyle name="Comma 3 3" xfId="106" xr:uid="{00000000-0005-0000-0000-00001F000000}"/>
    <cellStyle name="Excel Built-in Normal" xfId="10" xr:uid="{00000000-0005-0000-0000-000020000000}"/>
    <cellStyle name="Excel Built-in Normal 2" xfId="53" xr:uid="{00000000-0005-0000-0000-000021000000}"/>
    <cellStyle name="Excel Built-in Normal 2 2" xfId="96" xr:uid="{00000000-0005-0000-0000-000022000000}"/>
    <cellStyle name="Explanatory Text 2" xfId="54" xr:uid="{00000000-0005-0000-0000-000023000000}"/>
    <cellStyle name="Good 2" xfId="55" xr:uid="{00000000-0005-0000-0000-000024000000}"/>
    <cellStyle name="Good 3" xfId="56" xr:uid="{00000000-0005-0000-0000-000025000000}"/>
    <cellStyle name="Heading 1 2" xfId="57" xr:uid="{00000000-0005-0000-0000-000026000000}"/>
    <cellStyle name="Heading 2 2" xfId="58" xr:uid="{00000000-0005-0000-0000-000027000000}"/>
    <cellStyle name="Heading 3 2" xfId="59" xr:uid="{00000000-0005-0000-0000-000028000000}"/>
    <cellStyle name="Heading 4 2" xfId="60" xr:uid="{00000000-0005-0000-0000-000029000000}"/>
    <cellStyle name="Input 2" xfId="61" xr:uid="{00000000-0005-0000-0000-00002A000000}"/>
    <cellStyle name="Input 2 2" xfId="77" xr:uid="{00000000-0005-0000-0000-00002B000000}"/>
    <cellStyle name="Input 2 3" xfId="90" xr:uid="{00000000-0005-0000-0000-00002C000000}"/>
    <cellStyle name="Linked Cell 2" xfId="62" xr:uid="{00000000-0005-0000-0000-00002D000000}"/>
    <cellStyle name="Neutral 2" xfId="63" xr:uid="{00000000-0005-0000-0000-00002E000000}"/>
    <cellStyle name="Normal" xfId="0" builtinId="0"/>
    <cellStyle name="Normal 10" xfId="6" xr:uid="{00000000-0005-0000-0000-000030000000}"/>
    <cellStyle name="Normal 10 2" xfId="20" xr:uid="{00000000-0005-0000-0000-000031000000}"/>
    <cellStyle name="Normal 11" xfId="3" xr:uid="{00000000-0005-0000-0000-000032000000}"/>
    <cellStyle name="Normal 11 2" xfId="23" xr:uid="{00000000-0005-0000-0000-000033000000}"/>
    <cellStyle name="Normal 13" xfId="22" xr:uid="{00000000-0005-0000-0000-000034000000}"/>
    <cellStyle name="Normal 13 2" xfId="97" xr:uid="{00000000-0005-0000-0000-000035000000}"/>
    <cellStyle name="Normal 13 3" xfId="105" xr:uid="{00000000-0005-0000-0000-000036000000}"/>
    <cellStyle name="Normal 16" xfId="21" xr:uid="{00000000-0005-0000-0000-000037000000}"/>
    <cellStyle name="Normal 2" xfId="7" xr:uid="{00000000-0005-0000-0000-000038000000}"/>
    <cellStyle name="Normal 2 16" xfId="14" xr:uid="{00000000-0005-0000-0000-000039000000}"/>
    <cellStyle name="Normal 2 17" xfId="15" xr:uid="{00000000-0005-0000-0000-00003A000000}"/>
    <cellStyle name="Normal 2 18" xfId="19" xr:uid="{00000000-0005-0000-0000-00003B000000}"/>
    <cellStyle name="Normal 2 18 2" xfId="98" xr:uid="{00000000-0005-0000-0000-00003C000000}"/>
    <cellStyle name="Normal 2 18 3" xfId="104" xr:uid="{00000000-0005-0000-0000-00003D000000}"/>
    <cellStyle name="Normal 2 2" xfId="65" xr:uid="{00000000-0005-0000-0000-00003E000000}"/>
    <cellStyle name="Normal 2 2 2" xfId="82" xr:uid="{00000000-0005-0000-0000-00003F000000}"/>
    <cellStyle name="Normal 2 3" xfId="64" xr:uid="{00000000-0005-0000-0000-000040000000}"/>
    <cellStyle name="Normal 2 3 2" xfId="99" xr:uid="{00000000-0005-0000-0000-000041000000}"/>
    <cellStyle name="Normal 2 4" xfId="81" xr:uid="{00000000-0005-0000-0000-000042000000}"/>
    <cellStyle name="Normal 3" xfId="8" xr:uid="{00000000-0005-0000-0000-000043000000}"/>
    <cellStyle name="Normal 3 2" xfId="9" xr:uid="{00000000-0005-0000-0000-000044000000}"/>
    <cellStyle name="Normal 3 2 2" xfId="100" xr:uid="{00000000-0005-0000-0000-000045000000}"/>
    <cellStyle name="Normal 3 3" xfId="16" xr:uid="{00000000-0005-0000-0000-000046000000}"/>
    <cellStyle name="Normal 4" xfId="18" xr:uid="{00000000-0005-0000-0000-000047000000}"/>
    <cellStyle name="Normal 4 2" xfId="66" xr:uid="{00000000-0005-0000-0000-000048000000}"/>
    <cellStyle name="Normal 4 2 2" xfId="84" xr:uid="{00000000-0005-0000-0000-000049000000}"/>
    <cellStyle name="Normal 4 3" xfId="83" xr:uid="{00000000-0005-0000-0000-00004A000000}"/>
    <cellStyle name="Normal 4 3 2" xfId="101" xr:uid="{00000000-0005-0000-0000-00004B000000}"/>
    <cellStyle name="Normal 5" xfId="2" xr:uid="{00000000-0005-0000-0000-00004C000000}"/>
    <cellStyle name="Normal 5 2" xfId="67" xr:uid="{00000000-0005-0000-0000-00004D000000}"/>
    <cellStyle name="Normal 5 3" xfId="102" xr:uid="{00000000-0005-0000-0000-00004E000000}"/>
    <cellStyle name="Normal 6" xfId="5" xr:uid="{00000000-0005-0000-0000-00004F000000}"/>
    <cellStyle name="Normal 6 2" xfId="85" xr:uid="{00000000-0005-0000-0000-000050000000}"/>
    <cellStyle name="Normal 6 3" xfId="68" xr:uid="{00000000-0005-0000-0000-000051000000}"/>
    <cellStyle name="Normal 7" xfId="4" xr:uid="{00000000-0005-0000-0000-000052000000}"/>
    <cellStyle name="Normal 7 2" xfId="69" xr:uid="{00000000-0005-0000-0000-000053000000}"/>
    <cellStyle name="Normal 8" xfId="13" xr:uid="{00000000-0005-0000-0000-000054000000}"/>
    <cellStyle name="Normal 9" xfId="25" xr:uid="{00000000-0005-0000-0000-000055000000}"/>
    <cellStyle name="Normal 9 2" xfId="103" xr:uid="{00000000-0005-0000-0000-000056000000}"/>
    <cellStyle name="Normal_Priznto djuture" xfId="1" xr:uid="{00000000-0005-0000-0000-000057000000}"/>
    <cellStyle name="Note 2" xfId="70" xr:uid="{00000000-0005-0000-0000-000059000000}"/>
    <cellStyle name="Note 2 2" xfId="78" xr:uid="{00000000-0005-0000-0000-00005A000000}"/>
    <cellStyle name="Note 2 3" xfId="94" xr:uid="{00000000-0005-0000-0000-00005B000000}"/>
    <cellStyle name="Output 2" xfId="71" xr:uid="{00000000-0005-0000-0000-00005C000000}"/>
    <cellStyle name="Output 2 2" xfId="79" xr:uid="{00000000-0005-0000-0000-00005D000000}"/>
    <cellStyle name="Output 2 3" xfId="86" xr:uid="{00000000-0005-0000-0000-00005E000000}"/>
    <cellStyle name="Output 2 4" xfId="88" xr:uid="{00000000-0005-0000-0000-00005F000000}"/>
    <cellStyle name="Output 2 5" xfId="92" xr:uid="{00000000-0005-0000-0000-000060000000}"/>
    <cellStyle name="Percent 2" xfId="72" xr:uid="{00000000-0005-0000-0000-000061000000}"/>
    <cellStyle name="Standard 2" xfId="12" xr:uid="{00000000-0005-0000-0000-000062000000}"/>
    <cellStyle name="Standard 3" xfId="11" xr:uid="{00000000-0005-0000-0000-000063000000}"/>
    <cellStyle name="Title 2" xfId="73" xr:uid="{00000000-0005-0000-0000-000064000000}"/>
    <cellStyle name="Total 2" xfId="74" xr:uid="{00000000-0005-0000-0000-000065000000}"/>
    <cellStyle name="Total 2 2" xfId="80" xr:uid="{00000000-0005-0000-0000-000066000000}"/>
    <cellStyle name="Total 2 3" xfId="87" xr:uid="{00000000-0005-0000-0000-000067000000}"/>
    <cellStyle name="Total 2 4" xfId="89" xr:uid="{00000000-0005-0000-0000-000068000000}"/>
    <cellStyle name="Total 2 5" xfId="93" xr:uid="{00000000-0005-0000-0000-000069000000}"/>
    <cellStyle name="Warning Text 2" xfId="75" xr:uid="{00000000-0005-0000-0000-00006A000000}"/>
    <cellStyle name="Нормалан 2" xfId="17" xr:uid="{00000000-0005-0000-0000-00006B000000}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7"/>
  <sheetViews>
    <sheetView tabSelected="1" zoomScale="90" zoomScaleNormal="90" workbookViewId="0">
      <pane xSplit="3" ySplit="4" topLeftCell="D5" activePane="bottomRight" state="frozen"/>
      <selection pane="topRight" activeCell="F1" sqref="F1"/>
      <selection pane="bottomLeft" activeCell="A2" sqref="A2"/>
      <selection pane="bottomRight" activeCell="E5" sqref="E5:E25"/>
    </sheetView>
  </sheetViews>
  <sheetFormatPr defaultRowHeight="12" outlineLevelRow="2"/>
  <cols>
    <col min="1" max="1" width="14.85546875" style="24" customWidth="1"/>
    <col min="2" max="2" width="28.85546875" style="8" customWidth="1"/>
    <col min="3" max="3" width="9.140625" style="8"/>
    <col min="4" max="5" width="20.5703125" style="8" customWidth="1"/>
    <col min="6" max="6" width="10.7109375" style="8" customWidth="1"/>
    <col min="7" max="7" width="14" style="8" customWidth="1"/>
    <col min="8" max="8" width="19" style="8" customWidth="1"/>
    <col min="9" max="9" width="18.42578125" style="8" customWidth="1"/>
    <col min="10" max="10" width="14.140625" style="10" bestFit="1" customWidth="1"/>
    <col min="11" max="11" width="16.42578125" style="23" customWidth="1"/>
    <col min="12" max="12" width="18.140625" style="23" customWidth="1"/>
    <col min="13" max="13" width="13.28515625" style="22" customWidth="1"/>
    <col min="14" max="15" width="16.140625" style="2" customWidth="1"/>
    <col min="16" max="16384" width="9.140625" style="2"/>
  </cols>
  <sheetData>
    <row r="1" spans="1:15" s="34" customFormat="1" ht="24" customHeight="1">
      <c r="A1" s="39" t="s">
        <v>104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s="35" customFormat="1" ht="24" customHeight="1">
      <c r="A2" s="40" t="s">
        <v>103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s="34" customFormat="1" ht="24.75" customHeight="1">
      <c r="A3" s="41" t="s">
        <v>102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</row>
    <row r="4" spans="1:15" ht="30.75" customHeight="1">
      <c r="A4" s="1" t="s">
        <v>72</v>
      </c>
      <c r="B4" s="1" t="s">
        <v>0</v>
      </c>
      <c r="C4" s="1" t="s">
        <v>73</v>
      </c>
      <c r="D4" s="1" t="s">
        <v>1</v>
      </c>
      <c r="E4" s="1" t="s">
        <v>109</v>
      </c>
      <c r="F4" s="1" t="s">
        <v>70</v>
      </c>
      <c r="G4" s="1" t="s">
        <v>71</v>
      </c>
      <c r="H4" s="1" t="s">
        <v>75</v>
      </c>
      <c r="I4" s="1" t="s">
        <v>2</v>
      </c>
      <c r="J4" s="1" t="s">
        <v>74</v>
      </c>
      <c r="K4" s="20" t="s">
        <v>106</v>
      </c>
      <c r="L4" s="20" t="s">
        <v>107</v>
      </c>
      <c r="M4" s="21" t="s">
        <v>76</v>
      </c>
      <c r="N4" s="1" t="s">
        <v>77</v>
      </c>
      <c r="O4" s="1" t="s">
        <v>108</v>
      </c>
    </row>
    <row r="5" spans="1:15" ht="36" outlineLevel="2">
      <c r="A5" s="25" t="s">
        <v>78</v>
      </c>
      <c r="B5" s="6" t="s">
        <v>23</v>
      </c>
      <c r="C5" s="3">
        <v>1</v>
      </c>
      <c r="D5" s="6" t="s">
        <v>24</v>
      </c>
      <c r="E5" s="42" t="s">
        <v>110</v>
      </c>
      <c r="F5" s="6" t="s">
        <v>4</v>
      </c>
      <c r="G5" s="6" t="s">
        <v>25</v>
      </c>
      <c r="H5" s="6" t="s">
        <v>80</v>
      </c>
      <c r="I5" s="30" t="s">
        <v>81</v>
      </c>
      <c r="J5" s="7"/>
      <c r="K5" s="31">
        <v>62040</v>
      </c>
      <c r="L5" s="4">
        <f t="shared" ref="L5:L22" si="0">J5*K5</f>
        <v>0</v>
      </c>
      <c r="M5" s="29">
        <v>0.2</v>
      </c>
      <c r="N5" s="4">
        <f t="shared" ref="N5:N22" si="1">L5*M5</f>
        <v>0</v>
      </c>
      <c r="O5" s="4">
        <f t="shared" ref="O5:O22" si="2">L5+N5</f>
        <v>0</v>
      </c>
    </row>
    <row r="6" spans="1:15" ht="36" outlineLevel="2">
      <c r="A6" s="25" t="s">
        <v>78</v>
      </c>
      <c r="B6" s="6" t="s">
        <v>23</v>
      </c>
      <c r="C6" s="3">
        <v>2</v>
      </c>
      <c r="D6" s="6" t="s">
        <v>26</v>
      </c>
      <c r="E6" s="42" t="s">
        <v>111</v>
      </c>
      <c r="F6" s="6" t="s">
        <v>4</v>
      </c>
      <c r="G6" s="6" t="s">
        <v>27</v>
      </c>
      <c r="H6" s="6" t="s">
        <v>82</v>
      </c>
      <c r="I6" s="30" t="s">
        <v>81</v>
      </c>
      <c r="J6" s="7"/>
      <c r="K6" s="32">
        <v>11220</v>
      </c>
      <c r="L6" s="4">
        <f t="shared" si="0"/>
        <v>0</v>
      </c>
      <c r="M6" s="29">
        <v>0.2</v>
      </c>
      <c r="N6" s="4">
        <f t="shared" si="1"/>
        <v>0</v>
      </c>
      <c r="O6" s="4">
        <f t="shared" si="2"/>
        <v>0</v>
      </c>
    </row>
    <row r="7" spans="1:15" ht="36" outlineLevel="2">
      <c r="A7" s="25" t="s">
        <v>78</v>
      </c>
      <c r="B7" s="6" t="s">
        <v>23</v>
      </c>
      <c r="C7" s="3">
        <v>3</v>
      </c>
      <c r="D7" s="6" t="s">
        <v>28</v>
      </c>
      <c r="E7" s="42" t="s">
        <v>112</v>
      </c>
      <c r="F7" s="6" t="s">
        <v>4</v>
      </c>
      <c r="G7" s="6" t="s">
        <v>29</v>
      </c>
      <c r="H7" s="6" t="s">
        <v>83</v>
      </c>
      <c r="I7" s="30" t="s">
        <v>81</v>
      </c>
      <c r="J7" s="7"/>
      <c r="K7" s="32">
        <v>43560</v>
      </c>
      <c r="L7" s="4">
        <f t="shared" si="0"/>
        <v>0</v>
      </c>
      <c r="M7" s="29">
        <v>0.2</v>
      </c>
      <c r="N7" s="4">
        <f t="shared" si="1"/>
        <v>0</v>
      </c>
      <c r="O7" s="4">
        <f t="shared" si="2"/>
        <v>0</v>
      </c>
    </row>
    <row r="8" spans="1:15" ht="36" outlineLevel="2">
      <c r="A8" s="25" t="s">
        <v>78</v>
      </c>
      <c r="B8" s="6" t="s">
        <v>23</v>
      </c>
      <c r="C8" s="3">
        <v>4</v>
      </c>
      <c r="D8" s="6" t="s">
        <v>30</v>
      </c>
      <c r="E8" s="42" t="s">
        <v>113</v>
      </c>
      <c r="F8" s="6" t="s">
        <v>4</v>
      </c>
      <c r="G8" s="6" t="s">
        <v>31</v>
      </c>
      <c r="H8" s="6" t="s">
        <v>84</v>
      </c>
      <c r="I8" s="30" t="s">
        <v>81</v>
      </c>
      <c r="J8" s="7"/>
      <c r="K8" s="32">
        <v>22440</v>
      </c>
      <c r="L8" s="4">
        <f t="shared" si="0"/>
        <v>0</v>
      </c>
      <c r="M8" s="29">
        <v>0.2</v>
      </c>
      <c r="N8" s="4">
        <f t="shared" si="1"/>
        <v>0</v>
      </c>
      <c r="O8" s="4">
        <f t="shared" si="2"/>
        <v>0</v>
      </c>
    </row>
    <row r="9" spans="1:15" ht="36" outlineLevel="2">
      <c r="A9" s="25" t="s">
        <v>78</v>
      </c>
      <c r="B9" s="6" t="s">
        <v>23</v>
      </c>
      <c r="C9" s="3">
        <v>5</v>
      </c>
      <c r="D9" s="6" t="s">
        <v>32</v>
      </c>
      <c r="E9" s="42" t="s">
        <v>114</v>
      </c>
      <c r="F9" s="6" t="s">
        <v>4</v>
      </c>
      <c r="G9" s="6" t="s">
        <v>33</v>
      </c>
      <c r="H9" s="6" t="s">
        <v>85</v>
      </c>
      <c r="I9" s="30" t="s">
        <v>81</v>
      </c>
      <c r="J9" s="7"/>
      <c r="K9" s="32">
        <v>7920</v>
      </c>
      <c r="L9" s="4">
        <f t="shared" si="0"/>
        <v>0</v>
      </c>
      <c r="M9" s="29">
        <v>0.2</v>
      </c>
      <c r="N9" s="4">
        <f t="shared" si="1"/>
        <v>0</v>
      </c>
      <c r="O9" s="4">
        <f t="shared" si="2"/>
        <v>0</v>
      </c>
    </row>
    <row r="10" spans="1:15" ht="36" outlineLevel="2">
      <c r="A10" s="25" t="s">
        <v>78</v>
      </c>
      <c r="B10" s="6" t="s">
        <v>23</v>
      </c>
      <c r="C10" s="3">
        <v>6</v>
      </c>
      <c r="D10" s="6" t="s">
        <v>34</v>
      </c>
      <c r="E10" s="42" t="s">
        <v>115</v>
      </c>
      <c r="F10" s="6" t="s">
        <v>4</v>
      </c>
      <c r="G10" s="6" t="s">
        <v>35</v>
      </c>
      <c r="H10" s="6" t="s">
        <v>86</v>
      </c>
      <c r="I10" s="30" t="s">
        <v>81</v>
      </c>
      <c r="J10" s="7"/>
      <c r="K10" s="32">
        <v>52800</v>
      </c>
      <c r="L10" s="4">
        <f t="shared" si="0"/>
        <v>0</v>
      </c>
      <c r="M10" s="29">
        <v>0.2</v>
      </c>
      <c r="N10" s="4">
        <f t="shared" si="1"/>
        <v>0</v>
      </c>
      <c r="O10" s="4">
        <f t="shared" si="2"/>
        <v>0</v>
      </c>
    </row>
    <row r="11" spans="1:15" ht="36" outlineLevel="2">
      <c r="A11" s="25" t="s">
        <v>78</v>
      </c>
      <c r="B11" s="6" t="s">
        <v>23</v>
      </c>
      <c r="C11" s="3">
        <v>7</v>
      </c>
      <c r="D11" s="6" t="s">
        <v>36</v>
      </c>
      <c r="E11" s="42" t="s">
        <v>116</v>
      </c>
      <c r="F11" s="6" t="s">
        <v>4</v>
      </c>
      <c r="G11" s="6" t="s">
        <v>37</v>
      </c>
      <c r="H11" s="6" t="s">
        <v>87</v>
      </c>
      <c r="I11" s="30" t="s">
        <v>81</v>
      </c>
      <c r="J11" s="7"/>
      <c r="K11" s="32">
        <v>6600</v>
      </c>
      <c r="L11" s="4">
        <f t="shared" si="0"/>
        <v>0</v>
      </c>
      <c r="M11" s="29">
        <v>0.2</v>
      </c>
      <c r="N11" s="4">
        <f t="shared" si="1"/>
        <v>0</v>
      </c>
      <c r="O11" s="4">
        <f t="shared" si="2"/>
        <v>0</v>
      </c>
    </row>
    <row r="12" spans="1:15" ht="36" outlineLevel="2">
      <c r="A12" s="25" t="s">
        <v>78</v>
      </c>
      <c r="B12" s="6" t="s">
        <v>23</v>
      </c>
      <c r="C12" s="3">
        <v>8</v>
      </c>
      <c r="D12" s="6" t="s">
        <v>38</v>
      </c>
      <c r="E12" s="42" t="s">
        <v>117</v>
      </c>
      <c r="F12" s="6" t="s">
        <v>4</v>
      </c>
      <c r="G12" s="6" t="s">
        <v>39</v>
      </c>
      <c r="H12" s="6" t="s">
        <v>88</v>
      </c>
      <c r="I12" s="30" t="s">
        <v>81</v>
      </c>
      <c r="J12" s="7"/>
      <c r="K12" s="32">
        <v>7920</v>
      </c>
      <c r="L12" s="4">
        <f t="shared" si="0"/>
        <v>0</v>
      </c>
      <c r="M12" s="29">
        <v>0.2</v>
      </c>
      <c r="N12" s="4">
        <f t="shared" si="1"/>
        <v>0</v>
      </c>
      <c r="O12" s="4">
        <f t="shared" si="2"/>
        <v>0</v>
      </c>
    </row>
    <row r="13" spans="1:15" ht="36" outlineLevel="2">
      <c r="A13" s="25" t="s">
        <v>78</v>
      </c>
      <c r="B13" s="6" t="s">
        <v>23</v>
      </c>
      <c r="C13" s="3">
        <v>9</v>
      </c>
      <c r="D13" s="6" t="s">
        <v>40</v>
      </c>
      <c r="E13" s="42" t="s">
        <v>118</v>
      </c>
      <c r="F13" s="6" t="s">
        <v>4</v>
      </c>
      <c r="G13" s="6" t="s">
        <v>39</v>
      </c>
      <c r="H13" s="6" t="s">
        <v>89</v>
      </c>
      <c r="I13" s="30" t="s">
        <v>81</v>
      </c>
      <c r="J13" s="7"/>
      <c r="K13" s="32">
        <v>10560</v>
      </c>
      <c r="L13" s="4">
        <f t="shared" si="0"/>
        <v>0</v>
      </c>
      <c r="M13" s="29">
        <v>0.2</v>
      </c>
      <c r="N13" s="4">
        <f t="shared" si="1"/>
        <v>0</v>
      </c>
      <c r="O13" s="4">
        <f t="shared" si="2"/>
        <v>0</v>
      </c>
    </row>
    <row r="14" spans="1:15" ht="36" outlineLevel="2">
      <c r="A14" s="25" t="s">
        <v>78</v>
      </c>
      <c r="B14" s="6" t="s">
        <v>23</v>
      </c>
      <c r="C14" s="3">
        <v>10</v>
      </c>
      <c r="D14" s="6" t="s">
        <v>41</v>
      </c>
      <c r="E14" s="42" t="s">
        <v>119</v>
      </c>
      <c r="F14" s="6" t="s">
        <v>4</v>
      </c>
      <c r="G14" s="6" t="s">
        <v>39</v>
      </c>
      <c r="H14" s="6" t="s">
        <v>90</v>
      </c>
      <c r="I14" s="30" t="s">
        <v>81</v>
      </c>
      <c r="J14" s="7"/>
      <c r="K14" s="32">
        <v>6600</v>
      </c>
      <c r="L14" s="4">
        <f t="shared" si="0"/>
        <v>0</v>
      </c>
      <c r="M14" s="29">
        <v>0.2</v>
      </c>
      <c r="N14" s="4">
        <f t="shared" si="1"/>
        <v>0</v>
      </c>
      <c r="O14" s="4">
        <f t="shared" si="2"/>
        <v>0</v>
      </c>
    </row>
    <row r="15" spans="1:15" ht="36" outlineLevel="2">
      <c r="A15" s="25" t="s">
        <v>78</v>
      </c>
      <c r="B15" s="6" t="s">
        <v>23</v>
      </c>
      <c r="C15" s="3">
        <v>11</v>
      </c>
      <c r="D15" s="6" t="s">
        <v>42</v>
      </c>
      <c r="E15" s="42" t="s">
        <v>120</v>
      </c>
      <c r="F15" s="6" t="s">
        <v>4</v>
      </c>
      <c r="G15" s="6" t="s">
        <v>27</v>
      </c>
      <c r="H15" s="6" t="s">
        <v>91</v>
      </c>
      <c r="I15" s="30" t="s">
        <v>81</v>
      </c>
      <c r="J15" s="7"/>
      <c r="K15" s="32">
        <v>13860</v>
      </c>
      <c r="L15" s="4">
        <f t="shared" si="0"/>
        <v>0</v>
      </c>
      <c r="M15" s="29">
        <v>0.2</v>
      </c>
      <c r="N15" s="4">
        <f t="shared" si="1"/>
        <v>0</v>
      </c>
      <c r="O15" s="4">
        <f t="shared" si="2"/>
        <v>0</v>
      </c>
    </row>
    <row r="16" spans="1:15" ht="36" outlineLevel="2">
      <c r="A16" s="25" t="s">
        <v>78</v>
      </c>
      <c r="B16" s="6" t="s">
        <v>23</v>
      </c>
      <c r="C16" s="3">
        <v>12</v>
      </c>
      <c r="D16" s="6" t="s">
        <v>43</v>
      </c>
      <c r="E16" s="42" t="s">
        <v>121</v>
      </c>
      <c r="F16" s="6" t="s">
        <v>4</v>
      </c>
      <c r="G16" s="6" t="s">
        <v>25</v>
      </c>
      <c r="H16" s="6" t="s">
        <v>92</v>
      </c>
      <c r="I16" s="30" t="s">
        <v>81</v>
      </c>
      <c r="J16" s="7"/>
      <c r="K16" s="32">
        <v>42240</v>
      </c>
      <c r="L16" s="4">
        <f t="shared" si="0"/>
        <v>0</v>
      </c>
      <c r="M16" s="29">
        <v>0.2</v>
      </c>
      <c r="N16" s="4">
        <f t="shared" si="1"/>
        <v>0</v>
      </c>
      <c r="O16" s="4">
        <f t="shared" si="2"/>
        <v>0</v>
      </c>
    </row>
    <row r="17" spans="1:15" ht="36" outlineLevel="2">
      <c r="A17" s="25" t="s">
        <v>78</v>
      </c>
      <c r="B17" s="6" t="s">
        <v>23</v>
      </c>
      <c r="C17" s="3">
        <v>13</v>
      </c>
      <c r="D17" s="6" t="s">
        <v>44</v>
      </c>
      <c r="E17" s="42" t="s">
        <v>122</v>
      </c>
      <c r="F17" s="6" t="s">
        <v>4</v>
      </c>
      <c r="G17" s="6" t="s">
        <v>25</v>
      </c>
      <c r="H17" s="6" t="s">
        <v>93</v>
      </c>
      <c r="I17" s="30" t="s">
        <v>81</v>
      </c>
      <c r="J17" s="7"/>
      <c r="K17" s="32">
        <v>125000</v>
      </c>
      <c r="L17" s="4">
        <f t="shared" si="0"/>
        <v>0</v>
      </c>
      <c r="M17" s="29">
        <v>0.2</v>
      </c>
      <c r="N17" s="4">
        <f t="shared" si="1"/>
        <v>0</v>
      </c>
      <c r="O17" s="4">
        <f t="shared" si="2"/>
        <v>0</v>
      </c>
    </row>
    <row r="18" spans="1:15" ht="36" outlineLevel="2">
      <c r="A18" s="25" t="s">
        <v>78</v>
      </c>
      <c r="B18" s="6" t="s">
        <v>23</v>
      </c>
      <c r="C18" s="3">
        <v>14</v>
      </c>
      <c r="D18" s="6" t="s">
        <v>45</v>
      </c>
      <c r="E18" s="42" t="s">
        <v>123</v>
      </c>
      <c r="F18" s="6" t="s">
        <v>4</v>
      </c>
      <c r="G18" s="6" t="s">
        <v>46</v>
      </c>
      <c r="H18" s="6" t="s">
        <v>94</v>
      </c>
      <c r="I18" s="30" t="s">
        <v>81</v>
      </c>
      <c r="J18" s="7"/>
      <c r="K18" s="32">
        <v>20800</v>
      </c>
      <c r="L18" s="4">
        <f t="shared" si="0"/>
        <v>0</v>
      </c>
      <c r="M18" s="29">
        <v>0.2</v>
      </c>
      <c r="N18" s="4">
        <f t="shared" si="1"/>
        <v>0</v>
      </c>
      <c r="O18" s="4">
        <f t="shared" si="2"/>
        <v>0</v>
      </c>
    </row>
    <row r="19" spans="1:15" ht="36" outlineLevel="2">
      <c r="A19" s="25" t="s">
        <v>78</v>
      </c>
      <c r="B19" s="6" t="s">
        <v>23</v>
      </c>
      <c r="C19" s="3">
        <v>15</v>
      </c>
      <c r="D19" s="6" t="s">
        <v>47</v>
      </c>
      <c r="E19" s="42" t="s">
        <v>124</v>
      </c>
      <c r="F19" s="6" t="s">
        <v>4</v>
      </c>
      <c r="G19" s="6" t="s">
        <v>48</v>
      </c>
      <c r="H19" s="6" t="s">
        <v>95</v>
      </c>
      <c r="I19" s="30" t="s">
        <v>81</v>
      </c>
      <c r="J19" s="7"/>
      <c r="K19" s="32">
        <v>12900</v>
      </c>
      <c r="L19" s="4">
        <f t="shared" si="0"/>
        <v>0</v>
      </c>
      <c r="M19" s="29">
        <v>0.2</v>
      </c>
      <c r="N19" s="4">
        <f t="shared" si="1"/>
        <v>0</v>
      </c>
      <c r="O19" s="4">
        <f t="shared" si="2"/>
        <v>0</v>
      </c>
    </row>
    <row r="20" spans="1:15" ht="36" outlineLevel="2">
      <c r="A20" s="25" t="s">
        <v>78</v>
      </c>
      <c r="B20" s="6" t="s">
        <v>23</v>
      </c>
      <c r="C20" s="3">
        <v>16</v>
      </c>
      <c r="D20" s="6" t="s">
        <v>49</v>
      </c>
      <c r="E20" s="42" t="s">
        <v>125</v>
      </c>
      <c r="F20" s="6" t="s">
        <v>4</v>
      </c>
      <c r="G20" s="6" t="s">
        <v>25</v>
      </c>
      <c r="H20" s="6" t="s">
        <v>96</v>
      </c>
      <c r="I20" s="30" t="s">
        <v>81</v>
      </c>
      <c r="J20" s="7"/>
      <c r="K20" s="32">
        <v>125000</v>
      </c>
      <c r="L20" s="4">
        <f t="shared" si="0"/>
        <v>0</v>
      </c>
      <c r="M20" s="29">
        <v>0.2</v>
      </c>
      <c r="N20" s="4">
        <f t="shared" si="1"/>
        <v>0</v>
      </c>
      <c r="O20" s="4">
        <f t="shared" si="2"/>
        <v>0</v>
      </c>
    </row>
    <row r="21" spans="1:15" ht="36" outlineLevel="2">
      <c r="A21" s="25" t="s">
        <v>78</v>
      </c>
      <c r="B21" s="6" t="s">
        <v>23</v>
      </c>
      <c r="C21" s="3">
        <v>17</v>
      </c>
      <c r="D21" s="6" t="s">
        <v>50</v>
      </c>
      <c r="E21" s="42" t="s">
        <v>126</v>
      </c>
      <c r="F21" s="6" t="s">
        <v>4</v>
      </c>
      <c r="G21" s="6" t="s">
        <v>51</v>
      </c>
      <c r="H21" s="6" t="s">
        <v>97</v>
      </c>
      <c r="I21" s="30" t="s">
        <v>81</v>
      </c>
      <c r="J21" s="7"/>
      <c r="K21" s="32">
        <v>20800</v>
      </c>
      <c r="L21" s="4">
        <f t="shared" si="0"/>
        <v>0</v>
      </c>
      <c r="M21" s="29">
        <v>0.2</v>
      </c>
      <c r="N21" s="4">
        <f t="shared" si="1"/>
        <v>0</v>
      </c>
      <c r="O21" s="4">
        <f t="shared" si="2"/>
        <v>0</v>
      </c>
    </row>
    <row r="22" spans="1:15" ht="36" outlineLevel="2">
      <c r="A22" s="25" t="s">
        <v>78</v>
      </c>
      <c r="B22" s="6" t="s">
        <v>23</v>
      </c>
      <c r="C22" s="3">
        <v>18</v>
      </c>
      <c r="D22" s="6" t="s">
        <v>52</v>
      </c>
      <c r="E22" s="42" t="s">
        <v>127</v>
      </c>
      <c r="F22" s="6" t="s">
        <v>4</v>
      </c>
      <c r="G22" s="6" t="s">
        <v>48</v>
      </c>
      <c r="H22" s="6" t="s">
        <v>98</v>
      </c>
      <c r="I22" s="30" t="s">
        <v>81</v>
      </c>
      <c r="J22" s="7"/>
      <c r="K22" s="32">
        <v>12900</v>
      </c>
      <c r="L22" s="4">
        <f t="shared" si="0"/>
        <v>0</v>
      </c>
      <c r="M22" s="29">
        <v>0.2</v>
      </c>
      <c r="N22" s="4">
        <f t="shared" si="1"/>
        <v>0</v>
      </c>
      <c r="O22" s="4">
        <f t="shared" si="2"/>
        <v>0</v>
      </c>
    </row>
    <row r="23" spans="1:15" ht="36" outlineLevel="2">
      <c r="A23" s="25" t="s">
        <v>78</v>
      </c>
      <c r="B23" s="6" t="s">
        <v>23</v>
      </c>
      <c r="C23" s="3">
        <v>19</v>
      </c>
      <c r="D23" s="6" t="s">
        <v>53</v>
      </c>
      <c r="E23" s="42" t="s">
        <v>128</v>
      </c>
      <c r="F23" s="6" t="s">
        <v>4</v>
      </c>
      <c r="G23" s="6" t="s">
        <v>21</v>
      </c>
      <c r="H23" s="6" t="s">
        <v>99</v>
      </c>
      <c r="I23" s="30" t="s">
        <v>81</v>
      </c>
      <c r="J23" s="7"/>
      <c r="K23" s="32">
        <v>79040</v>
      </c>
      <c r="L23" s="4">
        <f t="shared" ref="L23:L25" si="3">J23*K23</f>
        <v>0</v>
      </c>
      <c r="M23" s="29">
        <v>0.2</v>
      </c>
      <c r="N23" s="4">
        <f t="shared" ref="N23:N25" si="4">L23*M23</f>
        <v>0</v>
      </c>
      <c r="O23" s="4">
        <f t="shared" ref="O23:O25" si="5">L23+N23</f>
        <v>0</v>
      </c>
    </row>
    <row r="24" spans="1:15" s="33" customFormat="1" ht="36" outlineLevel="2">
      <c r="A24" s="25" t="s">
        <v>78</v>
      </c>
      <c r="B24" s="6" t="s">
        <v>23</v>
      </c>
      <c r="C24" s="3">
        <v>20</v>
      </c>
      <c r="D24" s="6" t="s">
        <v>54</v>
      </c>
      <c r="E24" s="42" t="s">
        <v>129</v>
      </c>
      <c r="F24" s="6" t="s">
        <v>4</v>
      </c>
      <c r="G24" s="6" t="s">
        <v>51</v>
      </c>
      <c r="H24" s="6" t="s">
        <v>100</v>
      </c>
      <c r="I24" s="30" t="s">
        <v>81</v>
      </c>
      <c r="J24" s="7"/>
      <c r="K24" s="32">
        <v>10540</v>
      </c>
      <c r="L24" s="4">
        <f t="shared" si="3"/>
        <v>0</v>
      </c>
      <c r="M24" s="29">
        <v>0.2</v>
      </c>
      <c r="N24" s="4">
        <f t="shared" si="4"/>
        <v>0</v>
      </c>
      <c r="O24" s="4">
        <f t="shared" si="5"/>
        <v>0</v>
      </c>
    </row>
    <row r="25" spans="1:15" s="33" customFormat="1" ht="36.75" outlineLevel="2" thickBot="1">
      <c r="A25" s="25" t="s">
        <v>78</v>
      </c>
      <c r="B25" s="6" t="s">
        <v>23</v>
      </c>
      <c r="C25" s="3">
        <v>21</v>
      </c>
      <c r="D25" s="6" t="s">
        <v>55</v>
      </c>
      <c r="E25" s="42" t="s">
        <v>130</v>
      </c>
      <c r="F25" s="6" t="s">
        <v>4</v>
      </c>
      <c r="G25" s="6" t="s">
        <v>48</v>
      </c>
      <c r="H25" s="6" t="s">
        <v>101</v>
      </c>
      <c r="I25" s="30" t="s">
        <v>81</v>
      </c>
      <c r="J25" s="7"/>
      <c r="K25" s="32">
        <v>45840</v>
      </c>
      <c r="L25" s="4">
        <f t="shared" si="3"/>
        <v>0</v>
      </c>
      <c r="M25" s="29">
        <v>0.2</v>
      </c>
      <c r="N25" s="4">
        <f t="shared" si="4"/>
        <v>0</v>
      </c>
      <c r="O25" s="4">
        <f t="shared" si="5"/>
        <v>0</v>
      </c>
    </row>
    <row r="26" spans="1:15" s="33" customFormat="1" ht="12.75" thickBot="1">
      <c r="A26" s="36" t="s">
        <v>79</v>
      </c>
      <c r="B26" s="37"/>
      <c r="C26" s="37"/>
      <c r="D26" s="37"/>
      <c r="E26" s="37"/>
      <c r="F26" s="37"/>
      <c r="G26" s="37"/>
      <c r="H26" s="37"/>
      <c r="I26" s="37"/>
      <c r="J26" s="37"/>
      <c r="K26" s="38"/>
      <c r="L26" s="26">
        <f>SUBTOTAL(9,L5:L25)</f>
        <v>0</v>
      </c>
      <c r="M26" s="27"/>
      <c r="N26" s="28">
        <f>SUBTOTAL(9,N5:N25)</f>
        <v>0</v>
      </c>
      <c r="O26" s="28">
        <f>SUBTOTAL(9,O5:O25)</f>
        <v>0</v>
      </c>
    </row>
    <row r="27" spans="1:15" s="33" customFormat="1" ht="12.75" thickBot="1">
      <c r="A27" s="36" t="s">
        <v>105</v>
      </c>
      <c r="B27" s="37"/>
      <c r="C27" s="37"/>
      <c r="D27" s="37"/>
      <c r="E27" s="37"/>
      <c r="F27" s="37"/>
      <c r="G27" s="37"/>
      <c r="H27" s="37"/>
      <c r="I27" s="37"/>
      <c r="J27" s="37"/>
      <c r="K27" s="38"/>
      <c r="L27" s="26">
        <f>SUBTOTAL(9,L5:L26)</f>
        <v>0</v>
      </c>
      <c r="M27" s="27"/>
      <c r="N27" s="28">
        <f>SUBTOTAL(9,N5:N26)</f>
        <v>0</v>
      </c>
      <c r="O27" s="28">
        <f>SUBTOTAL(9,O5:O26)</f>
        <v>0</v>
      </c>
    </row>
  </sheetData>
  <mergeCells count="5">
    <mergeCell ref="A27:K27"/>
    <mergeCell ref="A26:K26"/>
    <mergeCell ref="A1:O1"/>
    <mergeCell ref="A2:O2"/>
    <mergeCell ref="A3:O3"/>
  </mergeCells>
  <pageMargins left="0.7" right="0.7" top="0.75" bottom="0.75" header="0.3" footer="0.3"/>
  <pageSetup paperSize="8" scale="86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2"/>
  <sheetViews>
    <sheetView workbookViewId="0">
      <selection activeCell="C4" sqref="C4"/>
    </sheetView>
  </sheetViews>
  <sheetFormatPr defaultRowHeight="15"/>
  <cols>
    <col min="1" max="1" width="12.7109375" customWidth="1"/>
    <col min="2" max="2" width="18.140625" style="14" customWidth="1"/>
    <col min="3" max="3" width="29.42578125" style="9" customWidth="1"/>
    <col min="4" max="4" width="11.42578125" customWidth="1"/>
  </cols>
  <sheetData>
    <row r="1" spans="1:4">
      <c r="A1" t="s">
        <v>66</v>
      </c>
      <c r="B1" s="18">
        <v>6786892550.8400059</v>
      </c>
    </row>
    <row r="3" spans="1:4">
      <c r="B3" s="17" t="s">
        <v>67</v>
      </c>
      <c r="C3" s="6" t="s">
        <v>68</v>
      </c>
      <c r="D3" s="6" t="s">
        <v>69</v>
      </c>
    </row>
    <row r="4" spans="1:4">
      <c r="A4" s="6">
        <v>1</v>
      </c>
      <c r="B4" s="17" t="s">
        <v>9</v>
      </c>
      <c r="C4" s="5">
        <v>1219231784.8900003</v>
      </c>
      <c r="D4" s="11">
        <f>C4/$C$32</f>
        <v>0.17964506963339183</v>
      </c>
    </row>
    <row r="5" spans="1:4">
      <c r="A5" s="6">
        <v>2</v>
      </c>
      <c r="B5" s="17" t="s">
        <v>16</v>
      </c>
      <c r="C5" s="5">
        <v>1164677148.0000012</v>
      </c>
      <c r="D5" s="11">
        <f>C5/$B$1</f>
        <v>0.17160683468546301</v>
      </c>
    </row>
    <row r="6" spans="1:4">
      <c r="A6" s="6">
        <v>3</v>
      </c>
      <c r="B6" s="17" t="s">
        <v>56</v>
      </c>
      <c r="C6" s="5">
        <v>934563507.10999954</v>
      </c>
      <c r="D6" s="11">
        <f t="shared" ref="D6:D31" si="0">C6/$B$1</f>
        <v>0.13770123810112916</v>
      </c>
    </row>
    <row r="7" spans="1:4">
      <c r="A7" s="6">
        <v>4</v>
      </c>
      <c r="B7" s="15" t="s">
        <v>3</v>
      </c>
      <c r="C7" s="5">
        <v>772227098.75999999</v>
      </c>
      <c r="D7" s="11">
        <f t="shared" si="0"/>
        <v>0.11378213121473719</v>
      </c>
    </row>
    <row r="8" spans="1:4">
      <c r="A8" s="6">
        <v>5</v>
      </c>
      <c r="B8" s="17" t="s">
        <v>11</v>
      </c>
      <c r="C8" s="5">
        <v>747708679.58000004</v>
      </c>
      <c r="D8" s="11">
        <f t="shared" si="0"/>
        <v>0.11016951778431457</v>
      </c>
    </row>
    <row r="9" spans="1:4" ht="17.25" customHeight="1">
      <c r="A9" s="6">
        <v>6</v>
      </c>
      <c r="B9" s="17" t="s">
        <v>13</v>
      </c>
      <c r="C9" s="5">
        <v>439475777.16999996</v>
      </c>
      <c r="D9" s="11">
        <f t="shared" si="0"/>
        <v>6.4753607616140407E-2</v>
      </c>
    </row>
    <row r="10" spans="1:4">
      <c r="A10" s="6">
        <v>7</v>
      </c>
      <c r="B10" s="19" t="s">
        <v>18</v>
      </c>
      <c r="C10" s="5">
        <v>420402230</v>
      </c>
      <c r="D10" s="11">
        <f t="shared" si="0"/>
        <v>6.1943257072482646E-2</v>
      </c>
    </row>
    <row r="11" spans="1:4">
      <c r="A11" s="6">
        <v>8</v>
      </c>
      <c r="B11" s="17" t="s">
        <v>6</v>
      </c>
      <c r="C11" s="5">
        <v>295831899</v>
      </c>
      <c r="D11" s="11">
        <f t="shared" si="0"/>
        <v>4.3588711149314605E-2</v>
      </c>
    </row>
    <row r="12" spans="1:4">
      <c r="A12" s="6">
        <v>9</v>
      </c>
      <c r="B12" s="17" t="s">
        <v>7</v>
      </c>
      <c r="C12" s="5">
        <v>199999848</v>
      </c>
      <c r="D12" s="11">
        <f t="shared" si="0"/>
        <v>2.946854491975805E-2</v>
      </c>
    </row>
    <row r="13" spans="1:4">
      <c r="A13" s="6">
        <v>10</v>
      </c>
      <c r="B13" s="17" t="s">
        <v>5</v>
      </c>
      <c r="C13" s="5">
        <v>126716354.72</v>
      </c>
      <c r="D13" s="11">
        <f t="shared" si="0"/>
        <v>1.8670747145439405E-2</v>
      </c>
    </row>
    <row r="14" spans="1:4">
      <c r="A14" s="6">
        <v>11</v>
      </c>
      <c r="B14" s="17" t="s">
        <v>63</v>
      </c>
      <c r="C14" s="5">
        <v>84944900</v>
      </c>
      <c r="D14" s="11">
        <f t="shared" si="0"/>
        <v>1.2516022518948892E-2</v>
      </c>
    </row>
    <row r="15" spans="1:4">
      <c r="A15" s="6">
        <v>12</v>
      </c>
      <c r="B15" s="17" t="s">
        <v>65</v>
      </c>
      <c r="C15" s="5">
        <v>76516600</v>
      </c>
      <c r="D15" s="11">
        <f t="shared" si="0"/>
        <v>1.1274172889407189E-2</v>
      </c>
    </row>
    <row r="16" spans="1:4">
      <c r="A16" s="6">
        <v>13</v>
      </c>
      <c r="B16" s="17" t="s">
        <v>64</v>
      </c>
      <c r="C16" s="5">
        <v>55540800</v>
      </c>
      <c r="D16" s="11">
        <f t="shared" si="0"/>
        <v>8.1835390178861423E-3</v>
      </c>
    </row>
    <row r="17" spans="1:4">
      <c r="A17" s="6">
        <v>14</v>
      </c>
      <c r="B17" s="17" t="s">
        <v>12</v>
      </c>
      <c r="C17" s="5">
        <v>48216077.560000002</v>
      </c>
      <c r="D17" s="11">
        <f t="shared" si="0"/>
        <v>7.1042936364201547E-3</v>
      </c>
    </row>
    <row r="18" spans="1:4">
      <c r="A18" s="6">
        <v>15</v>
      </c>
      <c r="B18" s="17" t="s">
        <v>60</v>
      </c>
      <c r="C18" s="5">
        <v>46057192</v>
      </c>
      <c r="D18" s="11">
        <f t="shared" si="0"/>
        <v>6.7861973141595637E-3</v>
      </c>
    </row>
    <row r="19" spans="1:4">
      <c r="A19" s="6">
        <v>16</v>
      </c>
      <c r="B19" s="17" t="s">
        <v>62</v>
      </c>
      <c r="C19" s="5">
        <v>22296987.199999999</v>
      </c>
      <c r="D19" s="11">
        <f t="shared" si="0"/>
        <v>3.2853013412213706E-3</v>
      </c>
    </row>
    <row r="20" spans="1:4">
      <c r="A20" s="6">
        <v>17</v>
      </c>
      <c r="B20" s="19" t="s">
        <v>15</v>
      </c>
      <c r="C20" s="5">
        <v>20487565</v>
      </c>
      <c r="D20" s="11">
        <f t="shared" si="0"/>
        <v>3.0186959417037298E-3</v>
      </c>
    </row>
    <row r="21" spans="1:4">
      <c r="A21" s="6">
        <v>18</v>
      </c>
      <c r="B21" s="17" t="s">
        <v>22</v>
      </c>
      <c r="C21" s="4">
        <v>18267940</v>
      </c>
      <c r="D21" s="11">
        <f t="shared" si="0"/>
        <v>2.691650098061299E-3</v>
      </c>
    </row>
    <row r="22" spans="1:4">
      <c r="A22" s="6">
        <v>19</v>
      </c>
      <c r="B22" s="17" t="s">
        <v>58</v>
      </c>
      <c r="C22" s="5">
        <v>17297120</v>
      </c>
      <c r="D22" s="11">
        <f t="shared" si="0"/>
        <v>2.5486067254533382E-3</v>
      </c>
    </row>
    <row r="23" spans="1:4">
      <c r="A23" s="6">
        <v>20</v>
      </c>
      <c r="B23" s="16" t="s">
        <v>20</v>
      </c>
      <c r="C23" s="5">
        <v>14351662</v>
      </c>
      <c r="D23" s="11">
        <f t="shared" si="0"/>
        <v>2.1146145887080106E-3</v>
      </c>
    </row>
    <row r="24" spans="1:4">
      <c r="A24" s="6">
        <v>21</v>
      </c>
      <c r="B24" s="17" t="s">
        <v>8</v>
      </c>
      <c r="C24" s="5">
        <v>12885051</v>
      </c>
      <c r="D24" s="11">
        <f t="shared" si="0"/>
        <v>1.8985199638095393E-3</v>
      </c>
    </row>
    <row r="25" spans="1:4">
      <c r="A25" s="6">
        <v>22</v>
      </c>
      <c r="B25" s="17" t="s">
        <v>14</v>
      </c>
      <c r="C25" s="5">
        <v>12253753</v>
      </c>
      <c r="D25" s="11">
        <f t="shared" si="0"/>
        <v>1.8055027257626714E-3</v>
      </c>
    </row>
    <row r="26" spans="1:4">
      <c r="A26" s="6">
        <v>23</v>
      </c>
      <c r="B26" s="17" t="s">
        <v>61</v>
      </c>
      <c r="C26" s="5">
        <v>9999176</v>
      </c>
      <c r="D26" s="11">
        <f t="shared" si="0"/>
        <v>1.4733069552961191E-3</v>
      </c>
    </row>
    <row r="27" spans="1:4">
      <c r="A27" s="6">
        <v>24</v>
      </c>
      <c r="B27" s="17" t="s">
        <v>59</v>
      </c>
      <c r="C27" s="5">
        <v>9635482</v>
      </c>
      <c r="D27" s="11">
        <f t="shared" si="0"/>
        <v>1.4197192496892303E-3</v>
      </c>
    </row>
    <row r="28" spans="1:4">
      <c r="A28" s="6">
        <v>25</v>
      </c>
      <c r="B28" s="17" t="s">
        <v>17</v>
      </c>
      <c r="C28" s="5">
        <v>7782670</v>
      </c>
      <c r="D28" s="11">
        <f t="shared" si="0"/>
        <v>1.146720673960979E-3</v>
      </c>
    </row>
    <row r="29" spans="1:4">
      <c r="A29" s="6">
        <v>26</v>
      </c>
      <c r="B29" s="16" t="s">
        <v>10</v>
      </c>
      <c r="C29" s="5">
        <v>5022305</v>
      </c>
      <c r="D29" s="11">
        <f t="shared" si="0"/>
        <v>7.4000066486663255E-4</v>
      </c>
    </row>
    <row r="30" spans="1:4">
      <c r="A30" s="6">
        <v>27</v>
      </c>
      <c r="B30" s="17" t="s">
        <v>19</v>
      </c>
      <c r="C30" s="5">
        <v>2849718.9</v>
      </c>
      <c r="D30" s="11">
        <f t="shared" si="0"/>
        <v>4.1988566617977378E-4</v>
      </c>
    </row>
    <row r="31" spans="1:4">
      <c r="A31" s="6">
        <v>28</v>
      </c>
      <c r="B31" s="17" t="s">
        <v>57</v>
      </c>
      <c r="C31" s="5">
        <v>1653223.95</v>
      </c>
      <c r="D31" s="11">
        <f t="shared" si="0"/>
        <v>2.4359070629391096E-4</v>
      </c>
    </row>
    <row r="32" spans="1:4" ht="30.75" customHeight="1">
      <c r="C32" s="12">
        <f>SUM(C4:C31)</f>
        <v>6786892550.8400011</v>
      </c>
      <c r="D32" s="13">
        <f>SUM(D4:D31)</f>
        <v>0.99999999999999922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specifikacija materijala</vt:lpstr>
      <vt:lpstr>po dobavljačima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Lela Jelisavcic</cp:lastModifiedBy>
  <cp:lastPrinted>2021-07-30T08:29:36Z</cp:lastPrinted>
  <dcterms:created xsi:type="dcterms:W3CDTF">2021-06-18T20:01:58Z</dcterms:created>
  <dcterms:modified xsi:type="dcterms:W3CDTF">2021-08-16T14:07:04Z</dcterms:modified>
</cp:coreProperties>
</file>