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Vega d.o.o." sheetId="1" r:id="rId1"/>
    <sheet name="Obrazac KVI" sheetId="2" r:id="rId2"/>
    <sheet name="Sheet3" sheetId="3" r:id="rId3"/>
  </sheets>
  <definedNames>
    <definedName name="_xlnm.Print_Area" localSheetId="1">'Obrazac KVI'!$A$1:$G$22</definedName>
    <definedName name="_xlnm.Print_Area" localSheetId="0">'Vega d.o.o.'!$A$1:$N$23</definedName>
  </definedNames>
  <calcPr fullCalcOnLoad="1"/>
</workbook>
</file>

<file path=xl/sharedStrings.xml><?xml version="1.0" encoding="utf-8"?>
<sst xmlns="http://schemas.openxmlformats.org/spreadsheetml/2006/main" count="148" uniqueCount="120">
  <si>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</si>
  <si>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</si>
  <si>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</si>
  <si>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</si>
  <si>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</si>
  <si>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</si>
  <si>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</si>
  <si>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</si>
  <si>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</si>
  <si>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</si>
  <si>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</si>
  <si>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hioscin-butilbromid</t>
  </si>
  <si>
    <t>BUSCOPAN</t>
  </si>
  <si>
    <t>Boehringer Ingelheim Espana S.A.</t>
  </si>
  <si>
    <t>rastvor za injekciju</t>
  </si>
  <si>
    <t>ampula</t>
  </si>
  <si>
    <t>tiamin</t>
  </si>
  <si>
    <t>VITAMIN B1 ALKALOID</t>
  </si>
  <si>
    <t>Alkaloid a.d.</t>
  </si>
  <si>
    <t>25 mg/5 ml</t>
  </si>
  <si>
    <t>EBRANTIL 25</t>
  </si>
  <si>
    <t>Takeda  GmbH</t>
  </si>
  <si>
    <t>rastvor za injekciju/infuziju</t>
  </si>
  <si>
    <t>urapidil,  50 mg/10 ml</t>
  </si>
  <si>
    <t>EBRANTIL 50</t>
  </si>
  <si>
    <t>50 mg/10 ml</t>
  </si>
  <si>
    <t>metoprolol</t>
  </si>
  <si>
    <t>PRESOLOL</t>
  </si>
  <si>
    <t>Hemofarm a.d.</t>
  </si>
  <si>
    <t>verapamil</t>
  </si>
  <si>
    <t>VERAPAMIL ALKALOID</t>
  </si>
  <si>
    <t>2 ml (5 mg/2 ml)</t>
  </si>
  <si>
    <t>zofenopril</t>
  </si>
  <si>
    <t>ZOFECARD</t>
  </si>
  <si>
    <t>Menarini Von Heyden GmbH; A. Menarini Manufacturing Logistics and Services  S.R.L.</t>
  </si>
  <si>
    <t>film tableta</t>
  </si>
  <si>
    <t>7,5 mg</t>
  </si>
  <si>
    <t>tableta</t>
  </si>
  <si>
    <t>MOVALIS</t>
  </si>
  <si>
    <t>1,5 ml (15 mg/1,5 ml)</t>
  </si>
  <si>
    <t>TRODON</t>
  </si>
  <si>
    <t>2 ml (100 mg/2 ml)</t>
  </si>
  <si>
    <t>amantadin sulfat</t>
  </si>
  <si>
    <t>PK MERZ</t>
  </si>
  <si>
    <t>MERZ PHARMA GMBH &amp; CO. KGaA</t>
  </si>
  <si>
    <t>rastvor za infuziju</t>
  </si>
  <si>
    <t>500 ml (200 mg)</t>
  </si>
  <si>
    <t>boca</t>
  </si>
  <si>
    <t>flufenazin</t>
  </si>
  <si>
    <t>MODITEN Depo</t>
  </si>
  <si>
    <t>Krka, Tovarna Zdravil, D.D.</t>
  </si>
  <si>
    <t>HALDOL  DEPO</t>
  </si>
  <si>
    <t>Krka Tovarna Zdravil d.d. u saradnji sa Janssen Pharmaceutica N.V, Belgija</t>
  </si>
  <si>
    <t>1 ml (50 mg/ml)</t>
  </si>
  <si>
    <t>HALDOL</t>
  </si>
  <si>
    <t>1 ml (5 mg/ml)</t>
  </si>
  <si>
    <t>ziprasidon</t>
  </si>
  <si>
    <t>ZELDOX</t>
  </si>
  <si>
    <t>Pfizer PGM</t>
  </si>
  <si>
    <t>prašak i rastvarač za rastvor za injekciju</t>
  </si>
  <si>
    <t>1,2 ml (20 mg/ml)</t>
  </si>
  <si>
    <t>bočica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</si>
  <si>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</si>
  <si>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</si>
  <si>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</si>
  <si>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</si>
  <si>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</si>
  <si>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</si>
  <si>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</si>
  <si>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</si>
  <si>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</si>
  <si>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</si>
  <si>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</si>
  <si>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</si>
  <si>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</si>
  <si>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</si>
  <si>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</si>
  <si>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</si>
  <si>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</si>
  <si>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</si>
  <si>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</si>
  <si>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</si>
  <si>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</si>
  <si>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</si>
  <si>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</si>
  <si>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</si>
  <si>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</si>
  <si>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Vega  d.o.o.</t>
  </si>
  <si>
    <t>ПРИЛОГ 1 УГОВОРА - СПЕЦИФИКАЦИЈА ЛЕКОВА СА ЦЕНАМА</t>
  </si>
  <si>
    <t>Назив добављача: Vega d.o.o.</t>
  </si>
  <si>
    <t>1 ml
(20 mg/1 ml)</t>
  </si>
  <si>
    <t>1 ml
(100 mg/1 ml)</t>
  </si>
  <si>
    <t xml:space="preserve">urapidil, 
25 mg/5 ml </t>
  </si>
  <si>
    <t>5 ml (5 mg/5 ml)</t>
  </si>
  <si>
    <t>meloksikam, rastvor za injekciju, 1,5 ml
(15 mg/1,5 ml)</t>
  </si>
  <si>
    <t>haloperidol, 1 ml    (5 mg/ml)</t>
  </si>
  <si>
    <t>haloperidol, 1 ml
(50 mg/ml)</t>
  </si>
  <si>
    <t>1 ml
(25 mg /ml)</t>
  </si>
  <si>
    <t>tramadol, 2 ml
(100 mg/2 ml)</t>
  </si>
  <si>
    <t>tramadol, 1 ml
(50 mg/ml)</t>
  </si>
  <si>
    <t>1 ml
(50 mg/ml)</t>
  </si>
  <si>
    <t>ПРОЦЕЊЕНАУКУПНА ЦЕНА БЕЗ ПДВ-А</t>
  </si>
  <si>
    <t>ПРОЦЕЊЕНА ЈЕДИНИЧНА ЦЕНА</t>
  </si>
  <si>
    <t>ЈКЛ</t>
  </si>
  <si>
    <t>УКУПНА ВРЕДНОСТ БЕЗ ПДВ-А</t>
  </si>
  <si>
    <t>УКУПНА ВРЕДНОСТ  СА ПДВ-ОМ</t>
  </si>
  <si>
    <t>0123140</t>
  </si>
  <si>
    <t>0051750</t>
  </si>
  <si>
    <t>0103290</t>
  </si>
  <si>
    <t>0103291</t>
  </si>
  <si>
    <t>0107497</t>
  </si>
  <si>
    <t>0402721</t>
  </si>
  <si>
    <t>0161022</t>
  </si>
  <si>
    <t>0087531</t>
  </si>
  <si>
    <t>0087533</t>
  </si>
  <si>
    <t>0085353</t>
  </si>
  <si>
    <t>0070261</t>
  </si>
  <si>
    <t>0070207</t>
  </si>
  <si>
    <t>0070200</t>
  </si>
  <si>
    <t>0070654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</si>
</sst>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42" fillId="0" borderId="0" xfId="57" applyAlignment="1">
      <alignment vertical="center"/>
      <protection/>
    </xf>
    <xf numFmtId="0" fontId="47" fillId="0" borderId="0" xfId="57" applyFont="1" applyAlignment="1">
      <alignment vertical="center"/>
      <protection/>
    </xf>
    <xf numFmtId="0" fontId="42" fillId="0" borderId="0" xfId="57">
      <alignment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4" fontId="48" fillId="0" borderId="10" xfId="57" applyNumberFormat="1" applyFont="1" applyFill="1" applyBorder="1" applyAlignment="1">
      <alignment horizontal="center" vertical="center" wrapText="1"/>
      <protection/>
    </xf>
    <xf numFmtId="0" fontId="3" fillId="33" borderId="11" xfId="57" applyFont="1" applyFill="1" applyBorder="1" applyAlignment="1">
      <alignment horizontal="center" vertical="center" wrapText="1"/>
      <protection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49" fillId="0" borderId="0" xfId="57" applyFont="1" applyAlignment="1">
      <alignment wrapText="1"/>
      <protection/>
    </xf>
    <xf numFmtId="0" fontId="50" fillId="0" borderId="0" xfId="57" applyFont="1" applyAlignment="1">
      <alignment wrapText="1"/>
      <protection/>
    </xf>
    <xf numFmtId="4" fontId="47" fillId="0" borderId="11" xfId="57" applyNumberFormat="1" applyFont="1" applyBorder="1" applyAlignment="1">
      <alignment vertical="center" wrapText="1"/>
      <protection/>
    </xf>
    <xf numFmtId="4" fontId="47" fillId="0" borderId="13" xfId="57" applyNumberFormat="1" applyFont="1" applyBorder="1" applyAlignment="1">
      <alignment vertical="center" wrapText="1"/>
      <protection/>
    </xf>
    <xf numFmtId="0" fontId="50" fillId="0" borderId="10" xfId="57" applyFont="1" applyBorder="1" applyAlignment="1">
      <alignment horizontal="center" vertical="center" wrapText="1"/>
      <protection/>
    </xf>
    <xf numFmtId="3" fontId="47" fillId="0" borderId="14" xfId="57" applyNumberFormat="1" applyFont="1" applyBorder="1" applyAlignment="1">
      <alignment vertical="center" wrapText="1"/>
      <protection/>
    </xf>
    <xf numFmtId="3" fontId="47" fillId="0" borderId="15" xfId="57" applyNumberFormat="1" applyFont="1" applyBorder="1" applyAlignment="1">
      <alignment vertical="center" wrapText="1"/>
      <protection/>
    </xf>
    <xf numFmtId="0" fontId="42" fillId="0" borderId="0" xfId="57" applyAlignment="1">
      <alignment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3" fontId="51" fillId="0" borderId="10" xfId="57" applyNumberFormat="1" applyFont="1" applyBorder="1" applyAlignment="1">
      <alignment horizontal="center" vertical="center" wrapText="1"/>
      <protection/>
    </xf>
    <xf numFmtId="0" fontId="48" fillId="0" borderId="10" xfId="57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3" fontId="50" fillId="35" borderId="10" xfId="0" applyNumberFormat="1" applyFont="1" applyFill="1" applyBorder="1" applyAlignment="1">
      <alignment horizontal="center" vertical="center"/>
    </xf>
    <xf numFmtId="4" fontId="50" fillId="35" borderId="10" xfId="0" applyNumberFormat="1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vertical="center" wrapText="1"/>
    </xf>
    <xf numFmtId="4" fontId="50" fillId="36" borderId="10" xfId="0" applyNumberFormat="1" applyFont="1" applyFill="1" applyBorder="1" applyAlignment="1">
      <alignment vertical="center" wrapText="1"/>
    </xf>
    <xf numFmtId="49" fontId="50" fillId="35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50" fillId="36" borderId="10" xfId="0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4" fontId="47" fillId="37" borderId="14" xfId="57" applyNumberFormat="1" applyFont="1" applyFill="1" applyBorder="1" applyAlignment="1">
      <alignment horizontal="center" vertical="center" wrapText="1"/>
      <protection/>
    </xf>
    <xf numFmtId="4" fontId="47" fillId="37" borderId="16" xfId="57" applyNumberFormat="1" applyFont="1" applyFill="1" applyBorder="1" applyAlignment="1">
      <alignment horizontal="center" vertical="center" wrapText="1"/>
      <protection/>
    </xf>
    <xf numFmtId="4" fontId="47" fillId="37" borderId="1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SheetLayoutView="80" zoomScalePageLayoutView="0" workbookViewId="0" topLeftCell="A1">
      <selection activeCell="A5" sqref="A5"/>
    </sheetView>
  </sheetViews>
  <sheetFormatPr defaultColWidth="9.140625" defaultRowHeight="15"/>
  <cols>
    <col min="2" max="2" width="19.28125" style="0" customWidth="1"/>
    <col min="4" max="4" width="14.8515625" style="0" customWidth="1"/>
    <col min="5" max="5" width="18.28125" style="0" customWidth="1"/>
    <col min="6" max="6" width="15.8515625" style="0" customWidth="1"/>
    <col min="7" max="7" width="11.421875" style="0" customWidth="1"/>
    <col min="8" max="8" width="10.8515625" style="0" customWidth="1"/>
    <col min="9" max="9" width="10.421875" style="0" customWidth="1"/>
    <col min="10" max="10" width="12.8515625" style="0" hidden="1" customWidth="1"/>
    <col min="11" max="11" width="12.00390625" style="0" customWidth="1"/>
    <col min="12" max="12" width="12.7109375" style="0" hidden="1" customWidth="1"/>
    <col min="13" max="13" width="12.28125" style="0" bestFit="1" customWidth="1"/>
    <col min="14" max="14" width="0" style="0" hidden="1" customWidth="1"/>
    <col min="15" max="15" width="12.7109375" style="0" bestFit="1" customWidth="1"/>
  </cols>
  <sheetData>
    <row r="1" spans="1:23" ht="15">
      <c r="A1" s="38" t="s">
        <v>88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1" customFormat="1" ht="15">
      <c r="A2" s="22"/>
      <c r="B2" s="22"/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4"/>
      <c r="V2" s="22"/>
      <c r="W2" s="22"/>
    </row>
    <row r="3" spans="1:23" s="25" customFormat="1" ht="15">
      <c r="A3" s="38" t="s">
        <v>89</v>
      </c>
      <c r="B3" s="38"/>
      <c r="C3" s="38"/>
      <c r="D3" s="3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4"/>
      <c r="V3" s="22"/>
      <c r="W3" s="22"/>
    </row>
    <row r="5" spans="1:13" s="1" customFormat="1" ht="48">
      <c r="A5" s="27" t="s">
        <v>0</v>
      </c>
      <c r="B5" s="27" t="s">
        <v>1</v>
      </c>
      <c r="C5" s="27" t="s">
        <v>103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8" t="s">
        <v>102</v>
      </c>
      <c r="K5" s="27" t="s">
        <v>8</v>
      </c>
      <c r="L5" s="28" t="s">
        <v>101</v>
      </c>
      <c r="M5" s="27" t="s">
        <v>9</v>
      </c>
    </row>
    <row r="6" spans="1:13" s="1" customFormat="1" ht="34.5" customHeight="1">
      <c r="A6" s="29">
        <v>1</v>
      </c>
      <c r="B6" s="27" t="s">
        <v>11</v>
      </c>
      <c r="C6" s="35" t="s">
        <v>106</v>
      </c>
      <c r="D6" s="27" t="s">
        <v>12</v>
      </c>
      <c r="E6" s="27" t="s">
        <v>13</v>
      </c>
      <c r="F6" s="27" t="s">
        <v>14</v>
      </c>
      <c r="G6" s="27" t="s">
        <v>90</v>
      </c>
      <c r="H6" s="27" t="s">
        <v>15</v>
      </c>
      <c r="I6" s="30"/>
      <c r="J6" s="26">
        <v>34.01</v>
      </c>
      <c r="K6" s="27">
        <v>31.32</v>
      </c>
      <c r="L6" s="32">
        <f>I6*J6</f>
        <v>0</v>
      </c>
      <c r="M6" s="31">
        <f>I6*K6</f>
        <v>0</v>
      </c>
    </row>
    <row r="7" spans="1:13" s="1" customFormat="1" ht="36">
      <c r="A7" s="29">
        <v>6</v>
      </c>
      <c r="B7" s="27" t="s">
        <v>16</v>
      </c>
      <c r="C7" s="35" t="s">
        <v>107</v>
      </c>
      <c r="D7" s="27" t="s">
        <v>17</v>
      </c>
      <c r="E7" s="27" t="s">
        <v>18</v>
      </c>
      <c r="F7" s="27" t="s">
        <v>14</v>
      </c>
      <c r="G7" s="27" t="s">
        <v>91</v>
      </c>
      <c r="H7" s="27" t="s">
        <v>15</v>
      </c>
      <c r="I7" s="30"/>
      <c r="J7" s="26">
        <v>40.98</v>
      </c>
      <c r="K7" s="27">
        <v>36.41</v>
      </c>
      <c r="L7" s="32">
        <f aca="true" t="shared" si="0" ref="L7:L20">I7*J7</f>
        <v>0</v>
      </c>
      <c r="M7" s="31">
        <f aca="true" t="shared" si="1" ref="M7:M20">I7*K7</f>
        <v>0</v>
      </c>
    </row>
    <row r="8" spans="1:13" s="1" customFormat="1" ht="30" customHeight="1">
      <c r="A8" s="29">
        <v>93</v>
      </c>
      <c r="B8" s="27" t="s">
        <v>92</v>
      </c>
      <c r="C8" s="35" t="s">
        <v>108</v>
      </c>
      <c r="D8" s="27" t="s">
        <v>20</v>
      </c>
      <c r="E8" s="27" t="s">
        <v>21</v>
      </c>
      <c r="F8" s="27" t="s">
        <v>22</v>
      </c>
      <c r="G8" s="27" t="s">
        <v>19</v>
      </c>
      <c r="H8" s="27" t="s">
        <v>15</v>
      </c>
      <c r="I8" s="30"/>
      <c r="J8" s="26">
        <v>357.2</v>
      </c>
      <c r="K8" s="27">
        <v>202.3</v>
      </c>
      <c r="L8" s="32">
        <f t="shared" si="0"/>
        <v>0</v>
      </c>
      <c r="M8" s="31">
        <f t="shared" si="1"/>
        <v>0</v>
      </c>
    </row>
    <row r="9" spans="1:13" s="1" customFormat="1" ht="24">
      <c r="A9" s="29">
        <v>94</v>
      </c>
      <c r="B9" s="27" t="s">
        <v>23</v>
      </c>
      <c r="C9" s="35" t="s">
        <v>109</v>
      </c>
      <c r="D9" s="27" t="s">
        <v>24</v>
      </c>
      <c r="E9" s="27" t="s">
        <v>21</v>
      </c>
      <c r="F9" s="27" t="s">
        <v>22</v>
      </c>
      <c r="G9" s="27" t="s">
        <v>25</v>
      </c>
      <c r="H9" s="27" t="s">
        <v>15</v>
      </c>
      <c r="I9" s="30"/>
      <c r="J9" s="26">
        <v>357.2</v>
      </c>
      <c r="K9" s="27">
        <v>189.6</v>
      </c>
      <c r="L9" s="32">
        <f t="shared" si="0"/>
        <v>0</v>
      </c>
      <c r="M9" s="31">
        <f t="shared" si="1"/>
        <v>0</v>
      </c>
    </row>
    <row r="10" spans="1:13" s="1" customFormat="1" ht="24">
      <c r="A10" s="29">
        <v>96</v>
      </c>
      <c r="B10" s="27" t="s">
        <v>26</v>
      </c>
      <c r="C10" s="35" t="s">
        <v>110</v>
      </c>
      <c r="D10" s="27" t="s">
        <v>27</v>
      </c>
      <c r="E10" s="27" t="s">
        <v>28</v>
      </c>
      <c r="F10" s="27" t="s">
        <v>14</v>
      </c>
      <c r="G10" s="27" t="s">
        <v>93</v>
      </c>
      <c r="H10" s="27" t="s">
        <v>15</v>
      </c>
      <c r="I10" s="30"/>
      <c r="J10" s="26">
        <v>54.88</v>
      </c>
      <c r="K10" s="27">
        <v>70.15</v>
      </c>
      <c r="L10" s="32">
        <f t="shared" si="0"/>
        <v>0</v>
      </c>
      <c r="M10" s="31">
        <f t="shared" si="1"/>
        <v>0</v>
      </c>
    </row>
    <row r="11" spans="1:13" s="1" customFormat="1" ht="24">
      <c r="A11" s="29">
        <v>97</v>
      </c>
      <c r="B11" s="27" t="s">
        <v>29</v>
      </c>
      <c r="C11" s="35" t="s">
        <v>111</v>
      </c>
      <c r="D11" s="27" t="s">
        <v>30</v>
      </c>
      <c r="E11" s="27" t="s">
        <v>18</v>
      </c>
      <c r="F11" s="27" t="s">
        <v>22</v>
      </c>
      <c r="G11" s="27" t="s">
        <v>31</v>
      </c>
      <c r="H11" s="27" t="s">
        <v>15</v>
      </c>
      <c r="I11" s="30"/>
      <c r="J11" s="26">
        <v>34.22</v>
      </c>
      <c r="K11" s="27">
        <v>30.4</v>
      </c>
      <c r="L11" s="32">
        <f t="shared" si="0"/>
        <v>0</v>
      </c>
      <c r="M11" s="31">
        <f t="shared" si="1"/>
        <v>0</v>
      </c>
    </row>
    <row r="12" spans="1:13" s="1" customFormat="1" ht="60">
      <c r="A12" s="29">
        <v>98</v>
      </c>
      <c r="B12" s="27" t="s">
        <v>32</v>
      </c>
      <c r="C12" s="35">
        <v>1103462</v>
      </c>
      <c r="D12" s="27" t="s">
        <v>33</v>
      </c>
      <c r="E12" s="27" t="s">
        <v>34</v>
      </c>
      <c r="F12" s="27" t="s">
        <v>35</v>
      </c>
      <c r="G12" s="27" t="s">
        <v>36</v>
      </c>
      <c r="H12" s="27" t="s">
        <v>37</v>
      </c>
      <c r="I12" s="30"/>
      <c r="J12" s="26">
        <v>12.67</v>
      </c>
      <c r="K12" s="27">
        <v>11.64</v>
      </c>
      <c r="L12" s="32">
        <f t="shared" si="0"/>
        <v>0</v>
      </c>
      <c r="M12" s="31">
        <f t="shared" si="1"/>
        <v>0</v>
      </c>
    </row>
    <row r="13" spans="1:13" s="1" customFormat="1" ht="36">
      <c r="A13" s="29">
        <v>119</v>
      </c>
      <c r="B13" s="27" t="s">
        <v>94</v>
      </c>
      <c r="C13" s="35" t="s">
        <v>112</v>
      </c>
      <c r="D13" s="27" t="s">
        <v>38</v>
      </c>
      <c r="E13" s="27" t="s">
        <v>13</v>
      </c>
      <c r="F13" s="27" t="s">
        <v>14</v>
      </c>
      <c r="G13" s="27" t="s">
        <v>39</v>
      </c>
      <c r="H13" s="27" t="s">
        <v>15</v>
      </c>
      <c r="I13" s="30"/>
      <c r="J13" s="26">
        <v>47.92</v>
      </c>
      <c r="K13" s="27">
        <v>45.8</v>
      </c>
      <c r="L13" s="32">
        <f t="shared" si="0"/>
        <v>0</v>
      </c>
      <c r="M13" s="31">
        <f t="shared" si="1"/>
        <v>0</v>
      </c>
    </row>
    <row r="14" spans="1:13" s="1" customFormat="1" ht="24">
      <c r="A14" s="29">
        <v>133</v>
      </c>
      <c r="B14" s="27" t="s">
        <v>99</v>
      </c>
      <c r="C14" s="35" t="s">
        <v>113</v>
      </c>
      <c r="D14" s="27" t="s">
        <v>40</v>
      </c>
      <c r="E14" s="27" t="s">
        <v>28</v>
      </c>
      <c r="F14" s="27" t="s">
        <v>14</v>
      </c>
      <c r="G14" s="27" t="s">
        <v>100</v>
      </c>
      <c r="H14" s="27" t="s">
        <v>15</v>
      </c>
      <c r="I14" s="30"/>
      <c r="J14" s="26">
        <v>33.86</v>
      </c>
      <c r="K14" s="27">
        <v>31.45</v>
      </c>
      <c r="L14" s="32">
        <f t="shared" si="0"/>
        <v>0</v>
      </c>
      <c r="M14" s="31">
        <f t="shared" si="1"/>
        <v>0</v>
      </c>
    </row>
    <row r="15" spans="1:13" s="1" customFormat="1" ht="24">
      <c r="A15" s="29">
        <v>134</v>
      </c>
      <c r="B15" s="27" t="s">
        <v>98</v>
      </c>
      <c r="C15" s="35" t="s">
        <v>114</v>
      </c>
      <c r="D15" s="27" t="s">
        <v>40</v>
      </c>
      <c r="E15" s="27" t="s">
        <v>28</v>
      </c>
      <c r="F15" s="27" t="s">
        <v>14</v>
      </c>
      <c r="G15" s="27" t="s">
        <v>41</v>
      </c>
      <c r="H15" s="27" t="s">
        <v>15</v>
      </c>
      <c r="I15" s="30"/>
      <c r="J15" s="26">
        <v>47.14</v>
      </c>
      <c r="K15" s="27">
        <v>43.78</v>
      </c>
      <c r="L15" s="32">
        <f t="shared" si="0"/>
        <v>0</v>
      </c>
      <c r="M15" s="31">
        <f t="shared" si="1"/>
        <v>0</v>
      </c>
    </row>
    <row r="16" spans="1:13" s="1" customFormat="1" ht="24">
      <c r="A16" s="29">
        <v>138</v>
      </c>
      <c r="B16" s="27" t="s">
        <v>42</v>
      </c>
      <c r="C16" s="35" t="s">
        <v>115</v>
      </c>
      <c r="D16" s="27" t="s">
        <v>43</v>
      </c>
      <c r="E16" s="27" t="s">
        <v>44</v>
      </c>
      <c r="F16" s="27" t="s">
        <v>45</v>
      </c>
      <c r="G16" s="27" t="s">
        <v>46</v>
      </c>
      <c r="H16" s="27" t="s">
        <v>47</v>
      </c>
      <c r="I16" s="30"/>
      <c r="J16" s="26">
        <v>1241.11</v>
      </c>
      <c r="K16" s="31">
        <v>1148.02</v>
      </c>
      <c r="L16" s="32">
        <f t="shared" si="0"/>
        <v>0</v>
      </c>
      <c r="M16" s="31">
        <f t="shared" si="1"/>
        <v>0</v>
      </c>
    </row>
    <row r="17" spans="1:13" s="1" customFormat="1" ht="27.75" customHeight="1">
      <c r="A17" s="29">
        <v>139</v>
      </c>
      <c r="B17" s="27" t="s">
        <v>48</v>
      </c>
      <c r="C17" s="35" t="s">
        <v>116</v>
      </c>
      <c r="D17" s="27" t="s">
        <v>49</v>
      </c>
      <c r="E17" s="27" t="s">
        <v>50</v>
      </c>
      <c r="F17" s="27" t="s">
        <v>14</v>
      </c>
      <c r="G17" s="27" t="s">
        <v>97</v>
      </c>
      <c r="H17" s="27" t="s">
        <v>15</v>
      </c>
      <c r="I17" s="30"/>
      <c r="J17" s="26">
        <v>244.34</v>
      </c>
      <c r="K17" s="27">
        <v>232.14</v>
      </c>
      <c r="L17" s="32">
        <f t="shared" si="0"/>
        <v>0</v>
      </c>
      <c r="M17" s="31">
        <f t="shared" si="1"/>
        <v>0</v>
      </c>
    </row>
    <row r="18" spans="1:13" s="1" customFormat="1" ht="82.5" customHeight="1">
      <c r="A18" s="29">
        <v>140</v>
      </c>
      <c r="B18" s="27" t="s">
        <v>96</v>
      </c>
      <c r="C18" s="35" t="s">
        <v>117</v>
      </c>
      <c r="D18" s="27" t="s">
        <v>51</v>
      </c>
      <c r="E18" s="27" t="s">
        <v>52</v>
      </c>
      <c r="F18" s="27" t="s">
        <v>14</v>
      </c>
      <c r="G18" s="27" t="s">
        <v>53</v>
      </c>
      <c r="H18" s="27" t="s">
        <v>15</v>
      </c>
      <c r="I18" s="30"/>
      <c r="J18" s="26">
        <v>293.28</v>
      </c>
      <c r="K18" s="27">
        <v>278.64</v>
      </c>
      <c r="L18" s="32">
        <f t="shared" si="0"/>
        <v>0</v>
      </c>
      <c r="M18" s="31">
        <f t="shared" si="1"/>
        <v>0</v>
      </c>
    </row>
    <row r="19" spans="1:13" s="1" customFormat="1" ht="92.25" customHeight="1">
      <c r="A19" s="29">
        <v>141</v>
      </c>
      <c r="B19" s="27" t="s">
        <v>95</v>
      </c>
      <c r="C19" s="35" t="s">
        <v>118</v>
      </c>
      <c r="D19" s="27" t="s">
        <v>54</v>
      </c>
      <c r="E19" s="27" t="s">
        <v>52</v>
      </c>
      <c r="F19" s="27" t="s">
        <v>14</v>
      </c>
      <c r="G19" s="27" t="s">
        <v>55</v>
      </c>
      <c r="H19" s="27" t="s">
        <v>15</v>
      </c>
      <c r="I19" s="30"/>
      <c r="J19" s="26">
        <v>32.92</v>
      </c>
      <c r="K19" s="27">
        <v>31.27</v>
      </c>
      <c r="L19" s="32">
        <f t="shared" si="0"/>
        <v>0</v>
      </c>
      <c r="M19" s="31">
        <f t="shared" si="1"/>
        <v>0</v>
      </c>
    </row>
    <row r="20" spans="1:13" s="1" customFormat="1" ht="36">
      <c r="A20" s="29">
        <v>142</v>
      </c>
      <c r="B20" s="27" t="s">
        <v>56</v>
      </c>
      <c r="C20" s="35" t="s">
        <v>119</v>
      </c>
      <c r="D20" s="27" t="s">
        <v>57</v>
      </c>
      <c r="E20" s="27" t="s">
        <v>58</v>
      </c>
      <c r="F20" s="27" t="s">
        <v>59</v>
      </c>
      <c r="G20" s="27" t="s">
        <v>60</v>
      </c>
      <c r="H20" s="27" t="s">
        <v>61</v>
      </c>
      <c r="I20" s="30"/>
      <c r="J20" s="26">
        <v>1503.1</v>
      </c>
      <c r="K20" s="31">
        <v>1444.62</v>
      </c>
      <c r="L20" s="32">
        <f t="shared" si="0"/>
        <v>0</v>
      </c>
      <c r="M20" s="31">
        <f t="shared" si="1"/>
        <v>0</v>
      </c>
    </row>
    <row r="21" spans="1:14" s="1" customFormat="1" ht="15" customHeight="1">
      <c r="A21" s="37" t="s">
        <v>104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3"/>
      <c r="M21" s="34">
        <f>SUM(M6:M20)</f>
        <v>0</v>
      </c>
      <c r="N21" s="1">
        <v>0.1</v>
      </c>
    </row>
    <row r="22" spans="1:15" s="1" customFormat="1" ht="15" customHeight="1">
      <c r="A22" s="37" t="s">
        <v>10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3"/>
      <c r="M22" s="34">
        <f>M21*N21</f>
        <v>0</v>
      </c>
      <c r="O22" s="2"/>
    </row>
    <row r="23" spans="1:15" s="1" customFormat="1" ht="15" customHeight="1">
      <c r="A23" s="37" t="s">
        <v>105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3"/>
      <c r="M23" s="34">
        <f>M21+M22</f>
        <v>0</v>
      </c>
      <c r="O23" s="2"/>
    </row>
  </sheetData>
  <sheetProtection/>
  <mergeCells count="5">
    <mergeCell ref="A23:K23"/>
    <mergeCell ref="A3:D3"/>
    <mergeCell ref="A21:K21"/>
    <mergeCell ref="A22:K22"/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26.421875" defaultRowHeight="15"/>
  <cols>
    <col min="1" max="1" width="5.8515625" style="0" customWidth="1"/>
    <col min="2" max="2" width="28.00390625" style="0" customWidth="1"/>
    <col min="3" max="3" width="32.00390625" style="0" customWidth="1"/>
    <col min="4" max="4" width="12.7109375" style="0" customWidth="1"/>
  </cols>
  <sheetData>
    <row r="2" spans="2:7" ht="15">
      <c r="B2" s="3" t="s">
        <v>62</v>
      </c>
      <c r="C2" s="3"/>
      <c r="D2" s="3"/>
      <c r="E2" s="4" t="s">
        <v>87</v>
      </c>
      <c r="F2" s="5"/>
      <c r="G2" s="5"/>
    </row>
    <row r="4" spans="2:7" ht="15.75" thickBot="1">
      <c r="B4" s="5"/>
      <c r="C4" s="5"/>
      <c r="D4" s="5"/>
      <c r="E4" s="5"/>
      <c r="F4" s="5"/>
      <c r="G4" s="5"/>
    </row>
    <row r="5" spans="2:7" ht="24.75" thickBot="1">
      <c r="B5" s="6" t="s">
        <v>63</v>
      </c>
      <c r="C5" s="7" t="s">
        <v>64</v>
      </c>
      <c r="D5" s="5"/>
      <c r="E5" s="8" t="s">
        <v>65</v>
      </c>
      <c r="F5" s="9" t="s">
        <v>66</v>
      </c>
      <c r="G5" s="10" t="s">
        <v>67</v>
      </c>
    </row>
    <row r="6" spans="2:7" ht="15.75" thickBot="1">
      <c r="B6" s="11"/>
      <c r="C6" s="12"/>
      <c r="D6" s="5"/>
      <c r="E6" s="13">
        <f>SUM('Vega d.o.o.'!L6:L20)</f>
        <v>0</v>
      </c>
      <c r="F6" s="13">
        <f>SUM('Vega d.o.o.'!M6:M20)</f>
        <v>0</v>
      </c>
      <c r="G6" s="14">
        <f>F6*1.1</f>
        <v>0</v>
      </c>
    </row>
    <row r="7" spans="2:7" ht="24.75" thickBot="1">
      <c r="B7" s="6" t="s">
        <v>68</v>
      </c>
      <c r="C7" s="15" t="s">
        <v>69</v>
      </c>
      <c r="D7" s="5"/>
      <c r="E7" s="39" t="s">
        <v>70</v>
      </c>
      <c r="F7" s="40"/>
      <c r="G7" s="41"/>
    </row>
    <row r="8" spans="2:7" ht="15.75" thickBot="1">
      <c r="B8" s="11"/>
      <c r="C8" s="12"/>
      <c r="D8" s="5"/>
      <c r="E8" s="16">
        <f>E6/1000</f>
        <v>0</v>
      </c>
      <c r="F8" s="16">
        <f>F6/1000</f>
        <v>0</v>
      </c>
      <c r="G8" s="17">
        <f>G6/1000</f>
        <v>0</v>
      </c>
    </row>
    <row r="9" spans="2:7" ht="15">
      <c r="B9" s="6" t="s">
        <v>71</v>
      </c>
      <c r="C9" s="15" t="s">
        <v>72</v>
      </c>
      <c r="D9" s="5"/>
      <c r="E9" s="12"/>
      <c r="F9" s="12"/>
      <c r="G9" s="18"/>
    </row>
    <row r="10" spans="2:7" ht="15">
      <c r="B10" s="11"/>
      <c r="C10" s="12"/>
      <c r="D10" s="5"/>
      <c r="E10" s="12"/>
      <c r="F10" s="12"/>
      <c r="G10" s="18"/>
    </row>
    <row r="11" spans="2:7" ht="15">
      <c r="B11" s="6" t="s">
        <v>73</v>
      </c>
      <c r="C11" s="15" t="s">
        <v>74</v>
      </c>
      <c r="D11" s="5"/>
      <c r="E11" s="12"/>
      <c r="F11" s="12"/>
      <c r="G11" s="18"/>
    </row>
    <row r="12" spans="2:7" ht="15">
      <c r="B12" s="11"/>
      <c r="C12" s="12"/>
      <c r="D12" s="5"/>
      <c r="E12" s="5"/>
      <c r="F12" s="5"/>
      <c r="G12" s="18"/>
    </row>
    <row r="13" spans="2:7" ht="15.75">
      <c r="B13" s="6" t="s">
        <v>75</v>
      </c>
      <c r="C13" s="15" t="s">
        <v>76</v>
      </c>
      <c r="D13" s="5"/>
      <c r="E13" s="19" t="s">
        <v>77</v>
      </c>
      <c r="F13" s="20">
        <v>3</v>
      </c>
      <c r="G13" s="18"/>
    </row>
    <row r="14" spans="2:7" ht="15">
      <c r="B14" s="11"/>
      <c r="C14" s="12"/>
      <c r="D14" s="5"/>
      <c r="E14" s="12"/>
      <c r="F14" s="12"/>
      <c r="G14" s="18"/>
    </row>
    <row r="15" spans="2:7" ht="25.5">
      <c r="B15" s="6" t="s">
        <v>78</v>
      </c>
      <c r="C15" s="7" t="s">
        <v>79</v>
      </c>
      <c r="D15" s="5"/>
      <c r="E15" s="19" t="s">
        <v>80</v>
      </c>
      <c r="F15" s="15" t="s">
        <v>81</v>
      </c>
      <c r="G15" s="5"/>
    </row>
    <row r="16" spans="2:7" ht="15">
      <c r="B16" s="11"/>
      <c r="C16" s="12"/>
      <c r="D16" s="5"/>
      <c r="E16" s="5"/>
      <c r="F16" s="5"/>
      <c r="G16" s="5"/>
    </row>
    <row r="17" spans="2:7" ht="25.5">
      <c r="B17" s="6" t="s">
        <v>82</v>
      </c>
      <c r="C17" s="7" t="s">
        <v>83</v>
      </c>
      <c r="D17" s="5"/>
      <c r="E17" s="5"/>
      <c r="F17" s="5"/>
      <c r="G17" s="5"/>
    </row>
    <row r="18" spans="2:7" ht="15">
      <c r="B18" s="11"/>
      <c r="C18" s="12"/>
      <c r="D18" s="5"/>
      <c r="E18" s="5"/>
      <c r="F18" s="5"/>
      <c r="G18" s="5"/>
    </row>
    <row r="19" spans="2:3" ht="15">
      <c r="B19" s="6" t="s">
        <v>84</v>
      </c>
      <c r="C19" s="7" t="s">
        <v>85</v>
      </c>
    </row>
    <row r="20" spans="2:3" ht="15">
      <c r="B20" s="11"/>
      <c r="C20" s="12"/>
    </row>
    <row r="21" spans="2:3" ht="15">
      <c r="B21" s="6" t="s">
        <v>86</v>
      </c>
      <c r="C21" s="21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Milica Pavlovic</cp:lastModifiedBy>
  <cp:lastPrinted>2016-01-18T12:43:56Z</cp:lastPrinted>
  <dcterms:created xsi:type="dcterms:W3CDTF">2016-01-05T11:50:00Z</dcterms:created>
  <dcterms:modified xsi:type="dcterms:W3CDTF">2016-06-30T07:12:14Z</dcterms:modified>
  <cp:category/>
  <cp:version/>
  <cp:contentType/>
  <cp:contentStatus/>
</cp:coreProperties>
</file>