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Farmalogist d.o.o." sheetId="1" r:id="rId1"/>
    <sheet name="Obrazac KVI" sheetId="2" r:id="rId2"/>
    <sheet name="Sheet3" sheetId="3" r:id="rId3"/>
  </sheets>
  <definedNames>
    <definedName name="_xlnm.Print_Area" localSheetId="0">'Farmalogist d.o.o.'!$A$1:$M$31</definedName>
  </definedNames>
  <calcPr fullCalcOnLoad="1"/>
</workbook>
</file>

<file path=xl/sharedStrings.xml><?xml version="1.0" encoding="utf-8"?>
<sst xmlns="http://schemas.openxmlformats.org/spreadsheetml/2006/main" count="197" uniqueCount="154">
  <si>
    <t>ПАРТИЈА</t>
  </si>
  <si>
    <t>ПРЕДМЕТ НАБАВКЕ</t>
  </si>
  <si>
    <t>ЗАШТИЋЕНИ НАЗИВ ПОНУЂЕНОГ ДОБРА</t>
  </si>
  <si>
    <t>ПРОИЗВОЂАЧ</t>
  </si>
  <si>
    <t>ЈАЧИНА ЛЕКА</t>
  </si>
  <si>
    <t>ЈЕДИНИЦА МЕРЕ</t>
  </si>
  <si>
    <t>УКУПНА ЦЕНА БЕЗ ПДВ-А</t>
  </si>
  <si>
    <t>ИЗНОС ПДВ-А</t>
  </si>
  <si>
    <t>mesalazin</t>
  </si>
  <si>
    <t>SALOFALK</t>
  </si>
  <si>
    <t>Dr Falk Pharma GmbH</t>
  </si>
  <si>
    <t>rektalna suspenzija</t>
  </si>
  <si>
    <t>bočica</t>
  </si>
  <si>
    <t>vitamini B-kompleksa (tiamin, riboflavin, piridoksin, nikotinamid, kalcijum-pantotenat, cijanokobalamin)</t>
  </si>
  <si>
    <t>BEVIPLEX</t>
  </si>
  <si>
    <t>Galenika a.d.</t>
  </si>
  <si>
    <t>liofilizat za rastvor za injekciju</t>
  </si>
  <si>
    <t>(40 mg + 4 mg +8 mg + 100 mg + 10 mg +0,004 mg)</t>
  </si>
  <si>
    <t>ampula</t>
  </si>
  <si>
    <t>askorbinska kiselina</t>
  </si>
  <si>
    <t>VITAMIN C</t>
  </si>
  <si>
    <t>injekcija</t>
  </si>
  <si>
    <t>500 mg/5 ml</t>
  </si>
  <si>
    <t>piridoksin (vitamin B6)</t>
  </si>
  <si>
    <t>BEDOXIN</t>
  </si>
  <si>
    <t>50 mg/2 ml</t>
  </si>
  <si>
    <t>dabigatraneteksilat, 75 mg</t>
  </si>
  <si>
    <t>PRADAXA</t>
  </si>
  <si>
    <t>Boehringer Ingelheim Pharma GmbH &amp; Co. KG</t>
  </si>
  <si>
    <t>kapsula, tvrda</t>
  </si>
  <si>
    <t>75 mg</t>
  </si>
  <si>
    <t>kapsula</t>
  </si>
  <si>
    <t>dabigatraneteksilat, 110 mg</t>
  </si>
  <si>
    <t>110 mg</t>
  </si>
  <si>
    <t>rivaroksaban</t>
  </si>
  <si>
    <t>XARELTO</t>
  </si>
  <si>
    <t>Bayer Healthcare Manufacturing S.R.L.; Bayer Pharma AG</t>
  </si>
  <si>
    <t>film tableta</t>
  </si>
  <si>
    <t>10 mg</t>
  </si>
  <si>
    <t>tableta</t>
  </si>
  <si>
    <t>etamsilat</t>
  </si>
  <si>
    <t>DICYNONE</t>
  </si>
  <si>
    <t>Lek farmacevtska družba d.d.</t>
  </si>
  <si>
    <t>rastvor za injekciju</t>
  </si>
  <si>
    <t>2 ml (250 mg/ 2 ml)</t>
  </si>
  <si>
    <t>hidroksokobalamin</t>
  </si>
  <si>
    <t>OHB 12</t>
  </si>
  <si>
    <t>2500 mcg/2 ml</t>
  </si>
  <si>
    <t>amjodaron</t>
  </si>
  <si>
    <t>CORDARONE</t>
  </si>
  <si>
    <t>Sanofi Winthrop Industrie</t>
  </si>
  <si>
    <t>koncentrat za rastvor za infuziju / rastvor za injekciju</t>
  </si>
  <si>
    <t>3 ml (150 mg/3 ml)</t>
  </si>
  <si>
    <t>deksametazon</t>
  </si>
  <si>
    <t>DEXASON</t>
  </si>
  <si>
    <t>1 ml (4 mg/ml)</t>
  </si>
  <si>
    <t>anti-T limfocitni imunoglobulin za humanu upotrebu, zečiji</t>
  </si>
  <si>
    <t>THYMOGLOBULINE</t>
  </si>
  <si>
    <t>Genzyme Polyclonals S.A.S.</t>
  </si>
  <si>
    <t>prašak za rastvor za infuziju</t>
  </si>
  <si>
    <t>25 mg</t>
  </si>
  <si>
    <t>bočica staklena</t>
  </si>
  <si>
    <t>aceklofenak</t>
  </si>
  <si>
    <t>AFLAMIL</t>
  </si>
  <si>
    <t>Gedeon Richter PLC</t>
  </si>
  <si>
    <t>100 mg</t>
  </si>
  <si>
    <t>ibuprofen, 400 mg</t>
  </si>
  <si>
    <t>IBUPROFEN, RAPIDOL</t>
  </si>
  <si>
    <t>Union-Medic d.o.o. Novi Sad, PharmaSwiss d.o.o.</t>
  </si>
  <si>
    <t>400 mg</t>
  </si>
  <si>
    <t>ibuprofen, 600 mg</t>
  </si>
  <si>
    <t>RAPIDOL</t>
  </si>
  <si>
    <t>PharmaSwiss d.o.o.</t>
  </si>
  <si>
    <t>600 mg</t>
  </si>
  <si>
    <t>ketoprofen, rastvor za injekciju, 100 mg/2 ml</t>
  </si>
  <si>
    <t>KETONAL</t>
  </si>
  <si>
    <t>100 mg/2 ml</t>
  </si>
  <si>
    <t>KETONAL FORTE</t>
  </si>
  <si>
    <t>lidokain, adrenalin (epinefrin)</t>
  </si>
  <si>
    <t>LIDOKAIN 2%-ADRENALIN</t>
  </si>
  <si>
    <t>morfin</t>
  </si>
  <si>
    <t>MORFIN HIDROHLORID ALKALOID</t>
  </si>
  <si>
    <t>Alkaloid a.d.</t>
  </si>
  <si>
    <t>20 mg/ml</t>
  </si>
  <si>
    <t>petidin hidrohlorid</t>
  </si>
  <si>
    <t>DOLANTIN</t>
  </si>
  <si>
    <t>Sanofi-Aventis Deutschland GmbH</t>
  </si>
  <si>
    <t>2 ml/100 mg</t>
  </si>
  <si>
    <t>metadon, 1000ml (10mg/ml)</t>
  </si>
  <si>
    <t>METADON ALKALOID</t>
  </si>
  <si>
    <t>oralni rastvor</t>
  </si>
  <si>
    <t>1000ml (10mg/ml)</t>
  </si>
  <si>
    <t>boca</t>
  </si>
  <si>
    <t>hloropiramin</t>
  </si>
  <si>
    <t>SYNOPEN</t>
  </si>
  <si>
    <t>Pliva Hrvatska d.o.o.</t>
  </si>
  <si>
    <t>20 mg/2 ml</t>
  </si>
  <si>
    <t>protamin</t>
  </si>
  <si>
    <t>PROTAMIN SULFAT</t>
  </si>
  <si>
    <t>50 mg/5 ml</t>
  </si>
  <si>
    <t>ПРИЛОГ 1 УГОВОРА - СПЕЦИФИКАЦИЈА ЛЕКОВА СА ЦЕНАМА</t>
  </si>
  <si>
    <t>Назив добављача: Farmalogist d.o.o.</t>
  </si>
  <si>
    <t>ПРИЛОГ 2 УГОВОРА - ПОДАЦИ ЗА КВАРТАЛНО ИЗВЕШТАВАЊЕ</t>
  </si>
  <si>
    <t>Број набавке</t>
  </si>
  <si>
    <t>404-1-110/15-95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</si>
  <si>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</si>
  <si>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</si>
  <si>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</si>
  <si>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</si>
  <si>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</si>
  <si>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</si>
  <si>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</si>
  <si>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</si>
  <si>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</si>
  <si>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</si>
  <si>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</si>
  <si>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</si>
  <si>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</si>
  <si>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</si>
  <si>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</si>
  <si>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</si>
  <si>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</si>
  <si>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</si>
  <si>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са Б и Д Листе лекова за период од 6 месеци</t>
  </si>
  <si>
    <t>Број решења УЈН</t>
  </si>
  <si>
    <t>нема</t>
  </si>
  <si>
    <t>Шифра из ОРН</t>
  </si>
  <si>
    <t>Farmalogist  d.o.o.</t>
  </si>
  <si>
    <t>60 ml
(4 g/60 ml)</t>
  </si>
  <si>
    <t>ЈЕДИНИЧНА ЦЕНА</t>
  </si>
  <si>
    <t>ПРОЦЕЊЕНА ЈЕДИНИЧНА ЦЕНА</t>
  </si>
  <si>
    <t>КОЛИЧИНА</t>
  </si>
  <si>
    <t>ketoprofen, film tableta,
100 mg</t>
  </si>
  <si>
    <t>2 ml
(40 mg+0,025 mg)</t>
  </si>
  <si>
    <t>ПРОЦЕЊЕНА УКУПНА ЦЕНА БЕЗ ПДВ-А</t>
  </si>
  <si>
    <t>ФАРМАЦЕУТСКИ ОБЛИК</t>
  </si>
  <si>
    <t>ЈКЛ</t>
  </si>
  <si>
    <t>УКУПНА ВРЕДНОСТ БЕЗ ПДВ-А</t>
  </si>
  <si>
    <t>УКУПНА ВРЕДНОСТ СА ПДВ-ОМ</t>
  </si>
  <si>
    <t>0052184</t>
  </si>
  <si>
    <t>0051845</t>
  </si>
  <si>
    <t>0051351</t>
  </si>
  <si>
    <t>0066070</t>
  </si>
  <si>
    <t>0051560</t>
  </si>
  <si>
    <t>0101355</t>
  </si>
  <si>
    <t>0047140</t>
  </si>
  <si>
    <t>0010225</t>
  </si>
  <si>
    <t>0162088</t>
  </si>
  <si>
    <t>0081540</t>
  </si>
  <si>
    <t>0087854</t>
  </si>
  <si>
    <t>0087018</t>
  </si>
  <si>
    <t>0058334</t>
  </si>
  <si>
    <t>0180030</t>
  </si>
  <si>
    <t>1162531 1162512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</si>
</sst>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57" applyAlignment="1">
      <alignment vertical="center"/>
      <protection/>
    </xf>
    <xf numFmtId="0" fontId="47" fillId="0" borderId="0" xfId="57" applyFont="1" applyAlignment="1">
      <alignment vertical="center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8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4" fontId="47" fillId="0" borderId="11" xfId="57" applyNumberFormat="1" applyFont="1" applyBorder="1" applyAlignment="1">
      <alignment vertical="center" wrapText="1"/>
      <protection/>
    </xf>
    <xf numFmtId="4" fontId="47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7" fillId="0" borderId="14" xfId="57" applyNumberFormat="1" applyFont="1" applyBorder="1" applyAlignment="1">
      <alignment vertical="center" wrapText="1"/>
      <protection/>
    </xf>
    <xf numFmtId="3" fontId="47" fillId="0" borderId="15" xfId="57" applyNumberFormat="1" applyFont="1" applyBorder="1" applyAlignment="1">
      <alignment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8" fillId="0" borderId="10" xfId="57" applyNumberFormat="1" applyFont="1" applyFill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4" fontId="49" fillId="35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vertical="center" wrapText="1"/>
    </xf>
    <xf numFmtId="4" fontId="49" fillId="36" borderId="10" xfId="0" applyNumberFormat="1" applyFont="1" applyFill="1" applyBorder="1" applyAlignment="1">
      <alignment vertical="center" wrapText="1"/>
    </xf>
    <xf numFmtId="0" fontId="51" fillId="0" borderId="0" xfId="57" applyFont="1" applyAlignment="1">
      <alignment vertical="center" wrapText="1"/>
      <protection/>
    </xf>
    <xf numFmtId="0" fontId="49" fillId="0" borderId="0" xfId="57" applyFont="1" applyAlignment="1">
      <alignment vertical="center" wrapText="1"/>
      <protection/>
    </xf>
    <xf numFmtId="0" fontId="42" fillId="0" borderId="0" xfId="57" applyAlignment="1">
      <alignment vertical="center" wrapText="1"/>
      <protection/>
    </xf>
    <xf numFmtId="0" fontId="42" fillId="0" borderId="0" xfId="0" applyFont="1" applyFill="1" applyAlignment="1">
      <alignment vertical="center"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4" fontId="47" fillId="37" borderId="14" xfId="57" applyNumberFormat="1" applyFont="1" applyFill="1" applyBorder="1" applyAlignment="1">
      <alignment horizontal="center" vertical="center" wrapText="1"/>
      <protection/>
    </xf>
    <xf numFmtId="4" fontId="47" fillId="37" borderId="16" xfId="57" applyNumberFormat="1" applyFont="1" applyFill="1" applyBorder="1" applyAlignment="1">
      <alignment horizontal="center" vertical="center" wrapText="1"/>
      <protection/>
    </xf>
    <xf numFmtId="4" fontId="47" fillId="37" borderId="1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3">
      <selection activeCell="A5" sqref="A5"/>
    </sheetView>
  </sheetViews>
  <sheetFormatPr defaultColWidth="9.140625" defaultRowHeight="15"/>
  <cols>
    <col min="2" max="2" width="20.421875" style="0" customWidth="1"/>
    <col min="4" max="4" width="15.00390625" style="0" customWidth="1"/>
    <col min="5" max="5" width="21.00390625" style="0" customWidth="1"/>
    <col min="6" max="6" width="13.57421875" style="0" customWidth="1"/>
    <col min="7" max="7" width="11.421875" style="0" customWidth="1"/>
    <col min="8" max="8" width="10.57421875" style="0" customWidth="1"/>
    <col min="9" max="9" width="12.421875" style="0" customWidth="1"/>
    <col min="10" max="10" width="12.421875" style="0" hidden="1" customWidth="1"/>
    <col min="11" max="11" width="11.140625" style="0" customWidth="1"/>
    <col min="12" max="12" width="13.57421875" style="0" hidden="1" customWidth="1"/>
    <col min="13" max="13" width="12.8515625" style="0" customWidth="1"/>
    <col min="14" max="14" width="0" style="0" hidden="1" customWidth="1"/>
    <col min="15" max="15" width="13.8515625" style="0" bestFit="1" customWidth="1"/>
  </cols>
  <sheetData>
    <row r="1" spans="1:23" ht="15">
      <c r="A1" s="36" t="s">
        <v>100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5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2"/>
      <c r="W2" s="2"/>
    </row>
    <row r="3" spans="1:23" s="6" customFormat="1" ht="15">
      <c r="A3" s="36" t="s">
        <v>101</v>
      </c>
      <c r="B3" s="36"/>
      <c r="C3" s="36"/>
      <c r="D3" s="3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"/>
      <c r="V3" s="2"/>
      <c r="W3" s="2"/>
    </row>
    <row r="5" spans="1:13" ht="48">
      <c r="A5" s="22" t="s">
        <v>0</v>
      </c>
      <c r="B5" s="22" t="s">
        <v>1</v>
      </c>
      <c r="C5" s="22" t="s">
        <v>136</v>
      </c>
      <c r="D5" s="22" t="s">
        <v>2</v>
      </c>
      <c r="E5" s="22" t="s">
        <v>3</v>
      </c>
      <c r="F5" s="22" t="s">
        <v>135</v>
      </c>
      <c r="G5" s="22" t="s">
        <v>4</v>
      </c>
      <c r="H5" s="22" t="s">
        <v>5</v>
      </c>
      <c r="I5" s="22" t="s">
        <v>131</v>
      </c>
      <c r="J5" s="23" t="s">
        <v>130</v>
      </c>
      <c r="K5" s="22" t="s">
        <v>129</v>
      </c>
      <c r="L5" s="23" t="s">
        <v>134</v>
      </c>
      <c r="M5" s="22" t="s">
        <v>6</v>
      </c>
    </row>
    <row r="6" spans="1:13" ht="33.75" customHeight="1">
      <c r="A6" s="24">
        <v>5</v>
      </c>
      <c r="B6" s="22" t="s">
        <v>8</v>
      </c>
      <c r="C6" s="34">
        <v>5129473</v>
      </c>
      <c r="D6" s="22" t="s">
        <v>9</v>
      </c>
      <c r="E6" s="22" t="s">
        <v>10</v>
      </c>
      <c r="F6" s="22" t="s">
        <v>11</v>
      </c>
      <c r="G6" s="22" t="s">
        <v>128</v>
      </c>
      <c r="H6" s="22" t="s">
        <v>12</v>
      </c>
      <c r="I6" s="24"/>
      <c r="J6" s="25">
        <v>478.3</v>
      </c>
      <c r="K6" s="22">
        <v>462.66</v>
      </c>
      <c r="L6" s="26">
        <f>I6*J6</f>
        <v>0</v>
      </c>
      <c r="M6" s="27">
        <f>I6*K6</f>
        <v>0</v>
      </c>
    </row>
    <row r="7" spans="1:13" ht="84" customHeight="1">
      <c r="A7" s="24">
        <v>7</v>
      </c>
      <c r="B7" s="22" t="s">
        <v>13</v>
      </c>
      <c r="C7" s="34" t="s">
        <v>139</v>
      </c>
      <c r="D7" s="22" t="s">
        <v>14</v>
      </c>
      <c r="E7" s="22" t="s">
        <v>15</v>
      </c>
      <c r="F7" s="22" t="s">
        <v>16</v>
      </c>
      <c r="G7" s="22" t="s">
        <v>17</v>
      </c>
      <c r="H7" s="22" t="s">
        <v>18</v>
      </c>
      <c r="I7" s="24"/>
      <c r="J7" s="25">
        <v>122.7</v>
      </c>
      <c r="K7" s="22">
        <v>112.98</v>
      </c>
      <c r="L7" s="26">
        <f aca="true" t="shared" si="0" ref="L7:L28">I7*J7</f>
        <v>0</v>
      </c>
      <c r="M7" s="27">
        <f aca="true" t="shared" si="1" ref="M7:M28">I7*K7</f>
        <v>0</v>
      </c>
    </row>
    <row r="8" spans="1:13" ht="15">
      <c r="A8" s="24">
        <v>8</v>
      </c>
      <c r="B8" s="22" t="s">
        <v>19</v>
      </c>
      <c r="C8" s="34" t="s">
        <v>140</v>
      </c>
      <c r="D8" s="22" t="s">
        <v>20</v>
      </c>
      <c r="E8" s="22" t="s">
        <v>15</v>
      </c>
      <c r="F8" s="22" t="s">
        <v>21</v>
      </c>
      <c r="G8" s="22" t="s">
        <v>22</v>
      </c>
      <c r="H8" s="22" t="s">
        <v>18</v>
      </c>
      <c r="I8" s="24"/>
      <c r="J8" s="25">
        <v>38.36</v>
      </c>
      <c r="K8" s="22">
        <v>35.32</v>
      </c>
      <c r="L8" s="26">
        <f t="shared" si="0"/>
        <v>0</v>
      </c>
      <c r="M8" s="27">
        <f t="shared" si="1"/>
        <v>0</v>
      </c>
    </row>
    <row r="9" spans="1:13" ht="15">
      <c r="A9" s="24">
        <v>9</v>
      </c>
      <c r="B9" s="22" t="s">
        <v>23</v>
      </c>
      <c r="C9" s="34" t="s">
        <v>141</v>
      </c>
      <c r="D9" s="22" t="s">
        <v>24</v>
      </c>
      <c r="E9" s="22" t="s">
        <v>15</v>
      </c>
      <c r="F9" s="22" t="s">
        <v>21</v>
      </c>
      <c r="G9" s="22" t="s">
        <v>25</v>
      </c>
      <c r="H9" s="22" t="s">
        <v>18</v>
      </c>
      <c r="I9" s="24"/>
      <c r="J9" s="25">
        <v>16.16</v>
      </c>
      <c r="K9" s="22">
        <v>18.59</v>
      </c>
      <c r="L9" s="26">
        <f t="shared" si="0"/>
        <v>0</v>
      </c>
      <c r="M9" s="27">
        <f t="shared" si="1"/>
        <v>0</v>
      </c>
    </row>
    <row r="10" spans="1:13" ht="24">
      <c r="A10" s="24">
        <v>11</v>
      </c>
      <c r="B10" s="22" t="s">
        <v>26</v>
      </c>
      <c r="C10" s="34">
        <v>1069615</v>
      </c>
      <c r="D10" s="22" t="s">
        <v>27</v>
      </c>
      <c r="E10" s="22" t="s">
        <v>28</v>
      </c>
      <c r="F10" s="22" t="s">
        <v>29</v>
      </c>
      <c r="G10" s="22" t="s">
        <v>30</v>
      </c>
      <c r="H10" s="22" t="s">
        <v>31</v>
      </c>
      <c r="I10" s="24"/>
      <c r="J10" s="25">
        <v>122.72</v>
      </c>
      <c r="K10" s="22">
        <v>119.05999999999999</v>
      </c>
      <c r="L10" s="26">
        <f t="shared" si="0"/>
        <v>0</v>
      </c>
      <c r="M10" s="27">
        <f t="shared" si="1"/>
        <v>0</v>
      </c>
    </row>
    <row r="11" spans="1:13" ht="24">
      <c r="A11" s="24">
        <v>12</v>
      </c>
      <c r="B11" s="22" t="s">
        <v>32</v>
      </c>
      <c r="C11" s="34">
        <v>1069613</v>
      </c>
      <c r="D11" s="22" t="s">
        <v>27</v>
      </c>
      <c r="E11" s="22" t="s">
        <v>28</v>
      </c>
      <c r="F11" s="22" t="s">
        <v>29</v>
      </c>
      <c r="G11" s="22" t="s">
        <v>33</v>
      </c>
      <c r="H11" s="22" t="s">
        <v>31</v>
      </c>
      <c r="I11" s="24"/>
      <c r="J11" s="25">
        <v>126.7</v>
      </c>
      <c r="K11" s="22">
        <v>119.05999999999999</v>
      </c>
      <c r="L11" s="26">
        <f t="shared" si="0"/>
        <v>0</v>
      </c>
      <c r="M11" s="27">
        <f t="shared" si="1"/>
        <v>0</v>
      </c>
    </row>
    <row r="12" spans="1:13" ht="36">
      <c r="A12" s="24">
        <v>13</v>
      </c>
      <c r="B12" s="22" t="s">
        <v>34</v>
      </c>
      <c r="C12" s="34">
        <v>1069600</v>
      </c>
      <c r="D12" s="22" t="s">
        <v>35</v>
      </c>
      <c r="E12" s="22" t="s">
        <v>36</v>
      </c>
      <c r="F12" s="22" t="s">
        <v>37</v>
      </c>
      <c r="G12" s="22" t="s">
        <v>38</v>
      </c>
      <c r="H12" s="22" t="s">
        <v>39</v>
      </c>
      <c r="I12" s="24"/>
      <c r="J12" s="25">
        <v>247.31</v>
      </c>
      <c r="K12" s="22">
        <v>227.25</v>
      </c>
      <c r="L12" s="26">
        <f t="shared" si="0"/>
        <v>0</v>
      </c>
      <c r="M12" s="27">
        <f t="shared" si="1"/>
        <v>0</v>
      </c>
    </row>
    <row r="13" spans="1:13" ht="24">
      <c r="A13" s="24">
        <v>14</v>
      </c>
      <c r="B13" s="22" t="s">
        <v>40</v>
      </c>
      <c r="C13" s="34" t="s">
        <v>142</v>
      </c>
      <c r="D13" s="22" t="s">
        <v>41</v>
      </c>
      <c r="E13" s="22" t="s">
        <v>42</v>
      </c>
      <c r="F13" s="22" t="s">
        <v>43</v>
      </c>
      <c r="G13" s="22" t="s">
        <v>44</v>
      </c>
      <c r="H13" s="22" t="s">
        <v>18</v>
      </c>
      <c r="I13" s="24"/>
      <c r="J13" s="25">
        <v>119.42</v>
      </c>
      <c r="K13" s="22">
        <v>111.29</v>
      </c>
      <c r="L13" s="26">
        <f t="shared" si="0"/>
        <v>0</v>
      </c>
      <c r="M13" s="27">
        <f t="shared" si="1"/>
        <v>0</v>
      </c>
    </row>
    <row r="14" spans="1:13" ht="24">
      <c r="A14" s="24">
        <v>15</v>
      </c>
      <c r="B14" s="22" t="s">
        <v>45</v>
      </c>
      <c r="C14" s="34" t="s">
        <v>143</v>
      </c>
      <c r="D14" s="22" t="s">
        <v>46</v>
      </c>
      <c r="E14" s="22" t="s">
        <v>15</v>
      </c>
      <c r="F14" s="22" t="s">
        <v>43</v>
      </c>
      <c r="G14" s="22" t="s">
        <v>47</v>
      </c>
      <c r="H14" s="22" t="s">
        <v>18</v>
      </c>
      <c r="I14" s="24"/>
      <c r="J14" s="25">
        <v>77.68</v>
      </c>
      <c r="K14" s="22">
        <v>71.52</v>
      </c>
      <c r="L14" s="26">
        <f t="shared" si="0"/>
        <v>0</v>
      </c>
      <c r="M14" s="27">
        <f t="shared" si="1"/>
        <v>0</v>
      </c>
    </row>
    <row r="15" spans="1:13" ht="48">
      <c r="A15" s="24">
        <v>92</v>
      </c>
      <c r="B15" s="22" t="s">
        <v>48</v>
      </c>
      <c r="C15" s="34" t="s">
        <v>144</v>
      </c>
      <c r="D15" s="22" t="s">
        <v>49</v>
      </c>
      <c r="E15" s="22" t="s">
        <v>50</v>
      </c>
      <c r="F15" s="22" t="s">
        <v>51</v>
      </c>
      <c r="G15" s="22" t="s">
        <v>52</v>
      </c>
      <c r="H15" s="22" t="s">
        <v>18</v>
      </c>
      <c r="I15" s="24"/>
      <c r="J15" s="25">
        <v>70.93</v>
      </c>
      <c r="K15" s="22">
        <v>66.55</v>
      </c>
      <c r="L15" s="26">
        <f t="shared" si="0"/>
        <v>0</v>
      </c>
      <c r="M15" s="27">
        <f t="shared" si="1"/>
        <v>0</v>
      </c>
    </row>
    <row r="16" spans="1:13" ht="24">
      <c r="A16" s="24">
        <v>106</v>
      </c>
      <c r="B16" s="22" t="s">
        <v>53</v>
      </c>
      <c r="C16" s="34" t="s">
        <v>145</v>
      </c>
      <c r="D16" s="22" t="s">
        <v>54</v>
      </c>
      <c r="E16" s="22" t="s">
        <v>15</v>
      </c>
      <c r="F16" s="22" t="s">
        <v>43</v>
      </c>
      <c r="G16" s="22" t="s">
        <v>55</v>
      </c>
      <c r="H16" s="22" t="s">
        <v>18</v>
      </c>
      <c r="I16" s="24"/>
      <c r="J16" s="25">
        <v>29.62</v>
      </c>
      <c r="K16" s="22">
        <v>39.83</v>
      </c>
      <c r="L16" s="26">
        <f t="shared" si="0"/>
        <v>0</v>
      </c>
      <c r="M16" s="27">
        <f t="shared" si="1"/>
        <v>0</v>
      </c>
    </row>
    <row r="17" spans="1:13" ht="36">
      <c r="A17" s="24">
        <v>116</v>
      </c>
      <c r="B17" s="22" t="s">
        <v>56</v>
      </c>
      <c r="C17" s="34" t="s">
        <v>146</v>
      </c>
      <c r="D17" s="22" t="s">
        <v>57</v>
      </c>
      <c r="E17" s="22" t="s">
        <v>58</v>
      </c>
      <c r="F17" s="22" t="s">
        <v>59</v>
      </c>
      <c r="G17" s="22" t="s">
        <v>60</v>
      </c>
      <c r="H17" s="22" t="s">
        <v>61</v>
      </c>
      <c r="I17" s="24"/>
      <c r="J17" s="25">
        <v>18064.9</v>
      </c>
      <c r="K17" s="27">
        <v>18064.9</v>
      </c>
      <c r="L17" s="26">
        <f t="shared" si="0"/>
        <v>0</v>
      </c>
      <c r="M17" s="27">
        <f t="shared" si="1"/>
        <v>0</v>
      </c>
    </row>
    <row r="18" spans="1:13" ht="15">
      <c r="A18" s="24">
        <v>118</v>
      </c>
      <c r="B18" s="22" t="s">
        <v>62</v>
      </c>
      <c r="C18" s="34">
        <v>1162555</v>
      </c>
      <c r="D18" s="22" t="s">
        <v>63</v>
      </c>
      <c r="E18" s="22" t="s">
        <v>64</v>
      </c>
      <c r="F18" s="22" t="s">
        <v>37</v>
      </c>
      <c r="G18" s="22" t="s">
        <v>65</v>
      </c>
      <c r="H18" s="22" t="s">
        <v>39</v>
      </c>
      <c r="I18" s="24"/>
      <c r="J18" s="25">
        <v>19.04</v>
      </c>
      <c r="K18" s="22">
        <v>17.98</v>
      </c>
      <c r="L18" s="26">
        <f t="shared" si="0"/>
        <v>0</v>
      </c>
      <c r="M18" s="27">
        <f t="shared" si="1"/>
        <v>0</v>
      </c>
    </row>
    <row r="19" spans="1:13" ht="36">
      <c r="A19" s="24">
        <v>121</v>
      </c>
      <c r="B19" s="22" t="s">
        <v>66</v>
      </c>
      <c r="C19" s="34" t="s">
        <v>153</v>
      </c>
      <c r="D19" s="22" t="s">
        <v>67</v>
      </c>
      <c r="E19" s="22" t="s">
        <v>68</v>
      </c>
      <c r="F19" s="22" t="s">
        <v>37</v>
      </c>
      <c r="G19" s="22" t="s">
        <v>69</v>
      </c>
      <c r="H19" s="22" t="s">
        <v>39</v>
      </c>
      <c r="I19" s="24"/>
      <c r="J19" s="25">
        <v>3.27</v>
      </c>
      <c r="K19" s="22">
        <v>2.82</v>
      </c>
      <c r="L19" s="26">
        <f t="shared" si="0"/>
        <v>0</v>
      </c>
      <c r="M19" s="27">
        <f t="shared" si="1"/>
        <v>0</v>
      </c>
    </row>
    <row r="20" spans="1:13" ht="15">
      <c r="A20" s="24">
        <v>122</v>
      </c>
      <c r="B20" s="22" t="s">
        <v>70</v>
      </c>
      <c r="C20" s="34">
        <v>1162513</v>
      </c>
      <c r="D20" s="22" t="s">
        <v>71</v>
      </c>
      <c r="E20" s="22" t="s">
        <v>72</v>
      </c>
      <c r="F20" s="22" t="s">
        <v>37</v>
      </c>
      <c r="G20" s="22" t="s">
        <v>73</v>
      </c>
      <c r="H20" s="22" t="s">
        <v>39</v>
      </c>
      <c r="I20" s="24"/>
      <c r="J20" s="25">
        <v>4.72</v>
      </c>
      <c r="K20" s="22">
        <v>4.65</v>
      </c>
      <c r="L20" s="26">
        <f t="shared" si="0"/>
        <v>0</v>
      </c>
      <c r="M20" s="27">
        <f t="shared" si="1"/>
        <v>0</v>
      </c>
    </row>
    <row r="21" spans="1:13" ht="24">
      <c r="A21" s="24">
        <v>124</v>
      </c>
      <c r="B21" s="22" t="s">
        <v>74</v>
      </c>
      <c r="C21" s="34" t="s">
        <v>147</v>
      </c>
      <c r="D21" s="22" t="s">
        <v>75</v>
      </c>
      <c r="E21" s="22" t="s">
        <v>42</v>
      </c>
      <c r="F21" s="22" t="s">
        <v>43</v>
      </c>
      <c r="G21" s="22" t="s">
        <v>76</v>
      </c>
      <c r="H21" s="22" t="s">
        <v>18</v>
      </c>
      <c r="I21" s="24"/>
      <c r="J21" s="25">
        <v>36.82</v>
      </c>
      <c r="K21" s="22">
        <v>34.24</v>
      </c>
      <c r="L21" s="26">
        <f t="shared" si="0"/>
        <v>0</v>
      </c>
      <c r="M21" s="27">
        <f t="shared" si="1"/>
        <v>0</v>
      </c>
    </row>
    <row r="22" spans="1:13" ht="29.25" customHeight="1">
      <c r="A22" s="24">
        <v>125</v>
      </c>
      <c r="B22" s="22" t="s">
        <v>132</v>
      </c>
      <c r="C22" s="34">
        <v>1162089</v>
      </c>
      <c r="D22" s="22" t="s">
        <v>77</v>
      </c>
      <c r="E22" s="22" t="s">
        <v>42</v>
      </c>
      <c r="F22" s="22" t="s">
        <v>37</v>
      </c>
      <c r="G22" s="22" t="s">
        <v>65</v>
      </c>
      <c r="H22" s="22" t="s">
        <v>39</v>
      </c>
      <c r="I22" s="24"/>
      <c r="J22" s="25">
        <v>8.32</v>
      </c>
      <c r="K22" s="22">
        <v>7.95</v>
      </c>
      <c r="L22" s="26">
        <f t="shared" si="0"/>
        <v>0</v>
      </c>
      <c r="M22" s="27">
        <f t="shared" si="1"/>
        <v>0</v>
      </c>
    </row>
    <row r="23" spans="1:13" ht="33.75" customHeight="1">
      <c r="A23" s="24">
        <v>130</v>
      </c>
      <c r="B23" s="22" t="s">
        <v>78</v>
      </c>
      <c r="C23" s="34" t="s">
        <v>148</v>
      </c>
      <c r="D23" s="22" t="s">
        <v>79</v>
      </c>
      <c r="E23" s="22" t="s">
        <v>15</v>
      </c>
      <c r="F23" s="22" t="s">
        <v>43</v>
      </c>
      <c r="G23" s="22" t="s">
        <v>133</v>
      </c>
      <c r="H23" s="22" t="s">
        <v>18</v>
      </c>
      <c r="I23" s="24"/>
      <c r="J23" s="25">
        <v>18.42</v>
      </c>
      <c r="K23" s="22">
        <v>16.85</v>
      </c>
      <c r="L23" s="26">
        <f t="shared" si="0"/>
        <v>0</v>
      </c>
      <c r="M23" s="27">
        <f t="shared" si="1"/>
        <v>0</v>
      </c>
    </row>
    <row r="24" spans="1:13" ht="36">
      <c r="A24" s="24">
        <v>131</v>
      </c>
      <c r="B24" s="22" t="s">
        <v>80</v>
      </c>
      <c r="C24" s="34" t="s">
        <v>149</v>
      </c>
      <c r="D24" s="22" t="s">
        <v>81</v>
      </c>
      <c r="E24" s="22" t="s">
        <v>82</v>
      </c>
      <c r="F24" s="22" t="s">
        <v>43</v>
      </c>
      <c r="G24" s="22" t="s">
        <v>83</v>
      </c>
      <c r="H24" s="22" t="s">
        <v>18</v>
      </c>
      <c r="I24" s="24"/>
      <c r="J24" s="25">
        <v>71.06</v>
      </c>
      <c r="K24" s="22">
        <v>71.06</v>
      </c>
      <c r="L24" s="26">
        <f t="shared" si="0"/>
        <v>0</v>
      </c>
      <c r="M24" s="27">
        <f t="shared" si="1"/>
        <v>0</v>
      </c>
    </row>
    <row r="25" spans="1:13" ht="24">
      <c r="A25" s="24">
        <v>132</v>
      </c>
      <c r="B25" s="22" t="s">
        <v>84</v>
      </c>
      <c r="C25" s="34" t="s">
        <v>150</v>
      </c>
      <c r="D25" s="22" t="s">
        <v>85</v>
      </c>
      <c r="E25" s="22" t="s">
        <v>86</v>
      </c>
      <c r="F25" s="22" t="s">
        <v>43</v>
      </c>
      <c r="G25" s="22" t="s">
        <v>87</v>
      </c>
      <c r="H25" s="22" t="s">
        <v>18</v>
      </c>
      <c r="I25" s="24"/>
      <c r="J25" s="25">
        <v>118.58</v>
      </c>
      <c r="K25" s="22">
        <v>114.5</v>
      </c>
      <c r="L25" s="26">
        <f t="shared" si="0"/>
        <v>0</v>
      </c>
      <c r="M25" s="27">
        <f t="shared" si="1"/>
        <v>0</v>
      </c>
    </row>
    <row r="26" spans="1:13" ht="24">
      <c r="A26" s="24">
        <v>150</v>
      </c>
      <c r="B26" s="22" t="s">
        <v>88</v>
      </c>
      <c r="C26" s="34">
        <v>2087507</v>
      </c>
      <c r="D26" s="22" t="s">
        <v>89</v>
      </c>
      <c r="E26" s="22" t="s">
        <v>82</v>
      </c>
      <c r="F26" s="22" t="s">
        <v>90</v>
      </c>
      <c r="G26" s="22" t="s">
        <v>91</v>
      </c>
      <c r="H26" s="22" t="s">
        <v>92</v>
      </c>
      <c r="I26" s="24"/>
      <c r="J26" s="25">
        <v>10626.9</v>
      </c>
      <c r="K26" s="27">
        <v>6908.39</v>
      </c>
      <c r="L26" s="26">
        <f t="shared" si="0"/>
        <v>0</v>
      </c>
      <c r="M26" s="27">
        <f t="shared" si="1"/>
        <v>0</v>
      </c>
    </row>
    <row r="27" spans="1:13" ht="24">
      <c r="A27" s="24">
        <v>152</v>
      </c>
      <c r="B27" s="22" t="s">
        <v>93</v>
      </c>
      <c r="C27" s="34" t="s">
        <v>151</v>
      </c>
      <c r="D27" s="22" t="s">
        <v>94</v>
      </c>
      <c r="E27" s="22" t="s">
        <v>95</v>
      </c>
      <c r="F27" s="22" t="s">
        <v>43</v>
      </c>
      <c r="G27" s="22" t="s">
        <v>96</v>
      </c>
      <c r="H27" s="22" t="s">
        <v>18</v>
      </c>
      <c r="I27" s="24"/>
      <c r="J27" s="25">
        <v>84.46</v>
      </c>
      <c r="K27" s="22">
        <v>80.88</v>
      </c>
      <c r="L27" s="26">
        <f t="shared" si="0"/>
        <v>0</v>
      </c>
      <c r="M27" s="27">
        <f t="shared" si="1"/>
        <v>0</v>
      </c>
    </row>
    <row r="28" spans="1:13" ht="24">
      <c r="A28" s="24">
        <v>154</v>
      </c>
      <c r="B28" s="22" t="s">
        <v>97</v>
      </c>
      <c r="C28" s="34" t="s">
        <v>152</v>
      </c>
      <c r="D28" s="22" t="s">
        <v>98</v>
      </c>
      <c r="E28" s="22" t="s">
        <v>15</v>
      </c>
      <c r="F28" s="22" t="s">
        <v>43</v>
      </c>
      <c r="G28" s="22" t="s">
        <v>99</v>
      </c>
      <c r="H28" s="22" t="s">
        <v>18</v>
      </c>
      <c r="I28" s="24"/>
      <c r="J28" s="25">
        <v>291.34</v>
      </c>
      <c r="K28" s="22">
        <v>267.9</v>
      </c>
      <c r="L28" s="26">
        <f t="shared" si="0"/>
        <v>0</v>
      </c>
      <c r="M28" s="27">
        <f t="shared" si="1"/>
        <v>0</v>
      </c>
    </row>
    <row r="29" spans="1:15" ht="15" customHeight="1">
      <c r="A29" s="35" t="s">
        <v>137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28"/>
      <c r="M29" s="29">
        <f>SUM(M6:M28)</f>
        <v>0</v>
      </c>
      <c r="N29">
        <v>0.1</v>
      </c>
      <c r="O29" s="1"/>
    </row>
    <row r="30" spans="1:15" ht="15" customHeight="1">
      <c r="A30" s="35" t="s">
        <v>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28"/>
      <c r="M30" s="29">
        <f>M29*N29</f>
        <v>0</v>
      </c>
      <c r="O30" s="1"/>
    </row>
    <row r="31" spans="1:13" ht="15" customHeight="1">
      <c r="A31" s="35" t="s">
        <v>138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28"/>
      <c r="M31" s="29">
        <f>M29+M30</f>
        <v>0</v>
      </c>
    </row>
  </sheetData>
  <sheetProtection/>
  <mergeCells count="5">
    <mergeCell ref="A31:K31"/>
    <mergeCell ref="A3:D3"/>
    <mergeCell ref="A29:K29"/>
    <mergeCell ref="A30:K30"/>
    <mergeCell ref="A1:M1"/>
  </mergeCells>
  <printOptions/>
  <pageMargins left="0.7086614173228347" right="0.7086614173228347" top="0.7480314960629921" bottom="0.7480314960629921" header="0.31496062992125984" footer="0.31496062992125984"/>
  <pageSetup orientation="landscape" scale="83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9.140625" style="5" customWidth="1"/>
    <col min="2" max="2" width="31.140625" style="5" customWidth="1"/>
    <col min="3" max="3" width="30.7109375" style="5" customWidth="1"/>
    <col min="4" max="4" width="9.140625" style="5" customWidth="1"/>
    <col min="5" max="5" width="21.57421875" style="5" customWidth="1"/>
    <col min="6" max="7" width="21.00390625" style="5" customWidth="1"/>
    <col min="8" max="16384" width="9.140625" style="5" customWidth="1"/>
  </cols>
  <sheetData>
    <row r="2" spans="2:7" ht="15">
      <c r="B2" s="7" t="s">
        <v>102</v>
      </c>
      <c r="C2" s="7"/>
      <c r="D2" s="7"/>
      <c r="E2" s="8" t="s">
        <v>127</v>
      </c>
      <c r="F2" s="7"/>
      <c r="G2" s="7"/>
    </row>
    <row r="4" spans="2:7" ht="15.75" thickBot="1">
      <c r="B4" s="7"/>
      <c r="C4" s="7"/>
      <c r="D4" s="7"/>
      <c r="E4" s="7"/>
      <c r="F4" s="7"/>
      <c r="G4" s="7"/>
    </row>
    <row r="5" spans="2:7" ht="24.75" thickBot="1">
      <c r="B5" s="9" t="s">
        <v>103</v>
      </c>
      <c r="C5" s="10" t="s">
        <v>104</v>
      </c>
      <c r="D5" s="7"/>
      <c r="E5" s="11" t="s">
        <v>105</v>
      </c>
      <c r="F5" s="12" t="s">
        <v>106</v>
      </c>
      <c r="G5" s="13" t="s">
        <v>107</v>
      </c>
    </row>
    <row r="6" spans="2:7" ht="15.75" thickBot="1">
      <c r="B6" s="30"/>
      <c r="C6" s="31"/>
      <c r="D6" s="7"/>
      <c r="E6" s="14">
        <f>SUM('Farmalogist d.o.o.'!L6:L28)</f>
        <v>0</v>
      </c>
      <c r="F6" s="14">
        <f>SUM('Farmalogist d.o.o.'!M6:M28)</f>
        <v>0</v>
      </c>
      <c r="G6" s="15">
        <f>F6*1.1</f>
        <v>0</v>
      </c>
    </row>
    <row r="7" spans="2:7" ht="36.75" thickBot="1">
      <c r="B7" s="9" t="s">
        <v>108</v>
      </c>
      <c r="C7" s="16" t="s">
        <v>109</v>
      </c>
      <c r="D7" s="7"/>
      <c r="E7" s="37" t="s">
        <v>110</v>
      </c>
      <c r="F7" s="38"/>
      <c r="G7" s="39"/>
    </row>
    <row r="8" spans="2:7" ht="15.75" thickBot="1">
      <c r="B8" s="30"/>
      <c r="C8" s="31"/>
      <c r="D8" s="7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9" t="s">
        <v>111</v>
      </c>
      <c r="C9" s="16" t="s">
        <v>112</v>
      </c>
      <c r="D9" s="7"/>
      <c r="E9" s="31"/>
      <c r="F9" s="31"/>
      <c r="G9" s="32"/>
    </row>
    <row r="10" spans="2:7" ht="15">
      <c r="B10" s="30"/>
      <c r="C10" s="31"/>
      <c r="D10" s="7"/>
      <c r="E10" s="31"/>
      <c r="F10" s="31"/>
      <c r="G10" s="32"/>
    </row>
    <row r="11" spans="2:7" ht="15">
      <c r="B11" s="9" t="s">
        <v>113</v>
      </c>
      <c r="C11" s="16" t="s">
        <v>114</v>
      </c>
      <c r="D11" s="7"/>
      <c r="E11" s="31"/>
      <c r="F11" s="31"/>
      <c r="G11" s="32"/>
    </row>
    <row r="12" spans="2:7" ht="15">
      <c r="B12" s="30"/>
      <c r="C12" s="31"/>
      <c r="D12" s="7"/>
      <c r="E12" s="7"/>
      <c r="F12" s="7"/>
      <c r="G12" s="32"/>
    </row>
    <row r="13" spans="2:7" ht="15.75">
      <c r="B13" s="9" t="s">
        <v>115</v>
      </c>
      <c r="C13" s="16" t="s">
        <v>116</v>
      </c>
      <c r="D13" s="7"/>
      <c r="E13" s="19" t="s">
        <v>117</v>
      </c>
      <c r="F13" s="20">
        <v>3</v>
      </c>
      <c r="G13" s="32"/>
    </row>
    <row r="14" spans="2:7" ht="15">
      <c r="B14" s="30"/>
      <c r="C14" s="31"/>
      <c r="D14" s="7"/>
      <c r="E14" s="31"/>
      <c r="F14" s="31"/>
      <c r="G14" s="32"/>
    </row>
    <row r="15" spans="2:7" ht="25.5">
      <c r="B15" s="9" t="s">
        <v>118</v>
      </c>
      <c r="C15" s="10" t="s">
        <v>119</v>
      </c>
      <c r="D15" s="7"/>
      <c r="E15" s="19" t="s">
        <v>120</v>
      </c>
      <c r="F15" s="16" t="s">
        <v>121</v>
      </c>
      <c r="G15" s="7"/>
    </row>
    <row r="16" spans="2:7" ht="15">
      <c r="B16" s="30"/>
      <c r="C16" s="31"/>
      <c r="D16" s="7"/>
      <c r="E16" s="7"/>
      <c r="F16" s="7"/>
      <c r="G16" s="7"/>
    </row>
    <row r="17" spans="2:7" ht="25.5">
      <c r="B17" s="9" t="s">
        <v>122</v>
      </c>
      <c r="C17" s="10" t="s">
        <v>123</v>
      </c>
      <c r="D17" s="7"/>
      <c r="E17" s="7"/>
      <c r="F17" s="7"/>
      <c r="G17" s="7"/>
    </row>
    <row r="18" spans="2:7" ht="15">
      <c r="B18" s="30"/>
      <c r="C18" s="31"/>
      <c r="D18" s="7"/>
      <c r="E18" s="7"/>
      <c r="F18" s="7"/>
      <c r="G18" s="7"/>
    </row>
    <row r="19" spans="2:3" ht="15">
      <c r="B19" s="9" t="s">
        <v>124</v>
      </c>
      <c r="C19" s="10" t="s">
        <v>125</v>
      </c>
    </row>
    <row r="20" spans="2:3" ht="15">
      <c r="B20" s="30"/>
      <c r="C20" s="31"/>
    </row>
    <row r="21" spans="2:3" ht="15">
      <c r="B21" s="9" t="s">
        <v>126</v>
      </c>
      <c r="C21" s="21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Milica Pavlovic</cp:lastModifiedBy>
  <cp:lastPrinted>2016-01-18T13:03:01Z</cp:lastPrinted>
  <dcterms:created xsi:type="dcterms:W3CDTF">2016-01-05T12:20:25Z</dcterms:created>
  <dcterms:modified xsi:type="dcterms:W3CDTF">2016-06-30T07:11:38Z</dcterms:modified>
  <cp:category/>
  <cp:version/>
  <cp:contentType/>
  <cp:contentStatus/>
</cp:coreProperties>
</file>