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INPHARM CO" sheetId="1" r:id="rId1"/>
    <sheet name="Obrazac KVI" sheetId="2" r:id="rId2"/>
  </sheets>
  <definedNames>
    <definedName name="_xlnm.Print_Area" localSheetId="0">'INPHARM CO'!$A$1:$L$21</definedName>
    <definedName name="_xlnm.Print_Area" localSheetId="1">'Obrazac KVI'!$A$1:$H$18</definedName>
  </definedNames>
  <calcPr fullCalcOnLoad="1"/>
</workbook>
</file>

<file path=xl/sharedStrings.xml><?xml version="1.0" encoding="utf-8"?>
<sst xmlns="http://schemas.openxmlformats.org/spreadsheetml/2006/main" count="107" uniqueCount="73">
  <si>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</si>
  <si>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</si>
  <si>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</si>
  <si>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</si>
  <si>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</si>
  <si>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</si>
  <si>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</si>
  <si>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</si>
  <si>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</si>
  <si>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</si>
  <si>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Предмет набавке (заштићено име лека)</t>
  </si>
  <si>
    <t>Паковање и јачина лека</t>
  </si>
  <si>
    <t>Количина</t>
  </si>
  <si>
    <t xml:space="preserve">Јединична процењена цена без  ПДВ-а </t>
  </si>
  <si>
    <t xml:space="preserve">Јединична цена без  ПДВ-а </t>
  </si>
  <si>
    <t>Број понуда по партији</t>
  </si>
  <si>
    <t>ПРИЛОГ 2 УГОВОРА - ПОДАЦИ ЗА КВАРТАЛНО ИЗВЕШТАВАЊЕ</t>
  </si>
  <si>
    <t>Broj nabavke</t>
  </si>
  <si>
    <t>Tip nabavke</t>
  </si>
  <si>
    <t>Vrsta postupka</t>
  </si>
  <si>
    <t>Otvoreni</t>
  </si>
  <si>
    <t>Vrsta predmeta</t>
  </si>
  <si>
    <t>Dobra</t>
  </si>
  <si>
    <t>Delatnost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</si>
  <si>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</si>
  <si>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</si>
  <si>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</si>
  <si>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</si>
  <si>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</si>
  <si>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</si>
  <si>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</si>
  <si>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</si>
  <si>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</si>
  <si>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</si>
  <si>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</si>
  <si>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</si>
  <si>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оригинално паковање</t>
  </si>
  <si>
    <t>INPHARM CO d.o.o.</t>
  </si>
  <si>
    <t>ORAMORPH</t>
  </si>
  <si>
    <t>sirup</t>
  </si>
  <si>
    <t>boca staklena,1 po 100 ml (10 mg/5ml)</t>
  </si>
  <si>
    <t>L. Molteni &amp; C. Dei F. LLI Alitti Societa Di Esercizio S.P.A.</t>
  </si>
  <si>
    <t>MESTINON</t>
  </si>
  <si>
    <t>obložena tableta</t>
  </si>
  <si>
    <t>bočica staklena, 150 po 60 mg</t>
  </si>
  <si>
    <t>ICN Polfa Rzeszow S.A</t>
  </si>
  <si>
    <t>ELIDEL</t>
  </si>
  <si>
    <t>krem</t>
  </si>
  <si>
    <t>tuba,1 po 15 g (1%)</t>
  </si>
  <si>
    <t>Meda Manufacturing; Meda Pharma GmbH &amp; Co.KG</t>
  </si>
  <si>
    <t>PROGRAF</t>
  </si>
  <si>
    <t>kapsula</t>
  </si>
  <si>
    <t>60 po 1 mg</t>
  </si>
  <si>
    <t>Astellas</t>
  </si>
  <si>
    <t>30 po 5 mg</t>
  </si>
  <si>
    <t>30 po 0,5 mg</t>
  </si>
  <si>
    <t>ADVAGRAF</t>
  </si>
  <si>
    <t>kapsula sa produženim oslobađanjem, tvrda</t>
  </si>
  <si>
    <t>blister, 30 po 0,5 mg</t>
  </si>
  <si>
    <t>Astellas Ireland Co. Ltd.</t>
  </si>
  <si>
    <t>blister, 30 po 1 mg</t>
  </si>
  <si>
    <t>blister, 30 po 3 mg</t>
  </si>
  <si>
    <t>blister, 30 po 5 mg</t>
  </si>
  <si>
    <t>oralni rastvor</t>
  </si>
  <si>
    <t>kontejner jednodozni, 20 po 5 ml (10 mg/5 ml)</t>
  </si>
  <si>
    <t>kontejner jednodozni, 20 po 5 ml (30 mg/5 ml)</t>
  </si>
  <si>
    <t>oralne kapi, rastvor</t>
  </si>
  <si>
    <t>bočica sa kapaljkom, 1 po 20 ml (20 mg/ml)</t>
  </si>
  <si>
    <t>INPHARM CO D.O.O.</t>
  </si>
  <si>
    <t>Oblikovana po partijama, centralizovana, okvirni sporazum</t>
  </si>
  <si>
    <t>Predmet nabavke</t>
  </si>
  <si>
    <t>Druga dobra</t>
  </si>
  <si>
    <t>Klasičan sektor - prihodi iz budžeta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</si>
</sst>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4" fontId="44" fillId="0" borderId="13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46" fillId="0" borderId="13" xfId="0" applyFont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4" fontId="42" fillId="0" borderId="14" xfId="0" applyNumberFormat="1" applyFont="1" applyBorder="1" applyAlignment="1">
      <alignment vertical="center" wrapText="1"/>
    </xf>
    <xf numFmtId="4" fontId="42" fillId="0" borderId="16" xfId="0" applyNumberFormat="1" applyFont="1" applyBorder="1" applyAlignment="1">
      <alignment vertical="center" wrapText="1"/>
    </xf>
    <xf numFmtId="4" fontId="42" fillId="0" borderId="17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15" xfId="0" applyNumberFormat="1" applyFont="1" applyBorder="1" applyAlignment="1">
      <alignment vertical="center" wrapText="1"/>
    </xf>
    <xf numFmtId="3" fontId="42" fillId="0" borderId="19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5" fillId="34" borderId="13" xfId="0" applyFont="1" applyFill="1" applyBorder="1" applyAlignment="1">
      <alignment horizontal="center" vertical="center" wrapText="1"/>
    </xf>
    <xf numFmtId="3" fontId="47" fillId="0" borderId="13" xfId="0" applyNumberFormat="1" applyFont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6" fillId="35" borderId="20" xfId="0" applyFont="1" applyFill="1" applyBorder="1" applyAlignment="1">
      <alignment horizontal="right" vertical="center" wrapText="1"/>
    </xf>
    <xf numFmtId="0" fontId="48" fillId="35" borderId="21" xfId="0" applyFont="1" applyFill="1" applyBorder="1" applyAlignment="1">
      <alignment horizontal="right" vertical="center" wrapText="1"/>
    </xf>
    <xf numFmtId="0" fontId="48" fillId="35" borderId="22" xfId="0" applyFont="1" applyFill="1" applyBorder="1" applyAlignment="1">
      <alignment horizontal="right" vertical="center" wrapText="1"/>
    </xf>
    <xf numFmtId="4" fontId="46" fillId="35" borderId="23" xfId="0" applyNumberFormat="1" applyFont="1" applyFill="1" applyBorder="1" applyAlignment="1">
      <alignment horizontal="center" vertical="center" wrapText="1"/>
    </xf>
    <xf numFmtId="3" fontId="0" fillId="35" borderId="24" xfId="0" applyNumberForma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3" fontId="6" fillId="0" borderId="13" xfId="55" applyNumberFormat="1" applyFont="1" applyFill="1" applyBorder="1" applyAlignment="1">
      <alignment horizontal="center" vertical="center" wrapText="1"/>
      <protection/>
    </xf>
    <xf numFmtId="0" fontId="49" fillId="0" borderId="21" xfId="0" applyFont="1" applyBorder="1" applyAlignment="1">
      <alignment horizontal="center" vertical="center"/>
    </xf>
    <xf numFmtId="0" fontId="50" fillId="0" borderId="24" xfId="0" applyFont="1" applyBorder="1" applyAlignment="1">
      <alignment horizontal="center" vertical="center" wrapText="1"/>
    </xf>
    <xf numFmtId="4" fontId="6" fillId="35" borderId="21" xfId="55" applyNumberFormat="1" applyFont="1" applyFill="1" applyBorder="1" applyAlignment="1">
      <alignment horizontal="center" vertical="center" wrapText="1"/>
      <protection/>
    </xf>
    <xf numFmtId="4" fontId="49" fillId="35" borderId="24" xfId="0" applyNumberFormat="1" applyFont="1" applyFill="1" applyBorder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3" fontId="6" fillId="0" borderId="25" xfId="55" applyNumberFormat="1" applyFont="1" applyFill="1" applyBorder="1" applyAlignment="1">
      <alignment horizontal="center" vertical="center" wrapText="1"/>
      <protection/>
    </xf>
    <xf numFmtId="4" fontId="6" fillId="35" borderId="22" xfId="55" applyNumberFormat="1" applyFont="1" applyFill="1" applyBorder="1" applyAlignment="1">
      <alignment horizontal="center" vertical="center" wrapText="1"/>
      <protection/>
    </xf>
    <xf numFmtId="4" fontId="49" fillId="0" borderId="25" xfId="0" applyNumberFormat="1" applyFont="1" applyBorder="1" applyAlignment="1">
      <alignment horizontal="center" vertical="center" wrapText="1"/>
    </xf>
    <xf numFmtId="4" fontId="49" fillId="35" borderId="26" xfId="0" applyNumberFormat="1" applyFont="1" applyFill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/>
    </xf>
    <xf numFmtId="3" fontId="0" fillId="35" borderId="26" xfId="0" applyNumberFormat="1" applyFill="1" applyBorder="1" applyAlignment="1">
      <alignment horizontal="center" vertical="center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 wrapText="1"/>
    </xf>
    <xf numFmtId="0" fontId="50" fillId="0" borderId="31" xfId="0" applyFont="1" applyBorder="1" applyAlignment="1">
      <alignment horizontal="center" vertical="center" wrapText="1"/>
    </xf>
    <xf numFmtId="3" fontId="6" fillId="0" borderId="30" xfId="55" applyNumberFormat="1" applyFont="1" applyFill="1" applyBorder="1" applyAlignment="1">
      <alignment horizontal="center" vertical="center" wrapText="1"/>
      <protection/>
    </xf>
    <xf numFmtId="4" fontId="6" fillId="35" borderId="20" xfId="55" applyNumberFormat="1" applyFont="1" applyFill="1" applyBorder="1" applyAlignment="1">
      <alignment horizontal="center" vertical="center" wrapText="1"/>
      <protection/>
    </xf>
    <xf numFmtId="4" fontId="50" fillId="0" borderId="30" xfId="0" applyNumberFormat="1" applyFont="1" applyBorder="1" applyAlignment="1">
      <alignment horizontal="center" vertical="center" wrapText="1"/>
    </xf>
    <xf numFmtId="4" fontId="49" fillId="35" borderId="31" xfId="0" applyNumberFormat="1" applyFont="1" applyFill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0" fontId="46" fillId="36" borderId="32" xfId="0" applyFont="1" applyFill="1" applyBorder="1" applyAlignment="1">
      <alignment horizontal="center" vertical="center" wrapText="1"/>
    </xf>
    <xf numFmtId="0" fontId="46" fillId="36" borderId="33" xfId="0" applyFont="1" applyFill="1" applyBorder="1" applyAlignment="1">
      <alignment horizontal="center" vertical="center" wrapText="1"/>
    </xf>
    <xf numFmtId="0" fontId="2" fillId="36" borderId="33" xfId="58" applyNumberFormat="1" applyFont="1" applyFill="1" applyBorder="1" applyAlignment="1">
      <alignment horizontal="center" vertical="center" wrapText="1"/>
      <protection/>
    </xf>
    <xf numFmtId="0" fontId="46" fillId="35" borderId="33" xfId="0" applyFont="1" applyFill="1" applyBorder="1" applyAlignment="1">
      <alignment horizontal="center" vertical="center" wrapText="1"/>
    </xf>
    <xf numFmtId="4" fontId="46" fillId="35" borderId="34" xfId="0" applyNumberFormat="1" applyFont="1" applyFill="1" applyBorder="1" applyAlignment="1">
      <alignment horizontal="center" vertical="center" wrapText="1"/>
    </xf>
    <xf numFmtId="4" fontId="46" fillId="36" borderId="34" xfId="0" applyNumberFormat="1" applyFont="1" applyFill="1" applyBorder="1" applyAlignment="1">
      <alignment horizontal="center" vertical="center" wrapText="1"/>
    </xf>
    <xf numFmtId="0" fontId="46" fillId="36" borderId="35" xfId="0" applyFont="1" applyFill="1" applyBorder="1" applyAlignment="1">
      <alignment horizontal="right" vertical="center" wrapText="1"/>
    </xf>
    <xf numFmtId="0" fontId="46" fillId="36" borderId="36" xfId="0" applyFont="1" applyFill="1" applyBorder="1" applyAlignment="1">
      <alignment horizontal="right" vertical="center" wrapText="1"/>
    </xf>
    <xf numFmtId="0" fontId="46" fillId="36" borderId="31" xfId="0" applyFont="1" applyFill="1" applyBorder="1" applyAlignment="1">
      <alignment horizontal="right" vertical="center" wrapText="1"/>
    </xf>
    <xf numFmtId="0" fontId="48" fillId="36" borderId="27" xfId="0" applyFont="1" applyFill="1" applyBorder="1" applyAlignment="1">
      <alignment horizontal="right" vertical="center" wrapText="1"/>
    </xf>
    <xf numFmtId="0" fontId="48" fillId="36" borderId="13" xfId="0" applyFont="1" applyFill="1" applyBorder="1" applyAlignment="1">
      <alignment horizontal="right" vertical="center" wrapText="1"/>
    </xf>
    <xf numFmtId="0" fontId="48" fillId="36" borderId="28" xfId="0" applyFont="1" applyFill="1" applyBorder="1" applyAlignment="1">
      <alignment horizontal="right" vertical="center" wrapText="1"/>
    </xf>
    <xf numFmtId="0" fontId="48" fillId="36" borderId="25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2" fillId="37" borderId="18" xfId="0" applyNumberFormat="1" applyFont="1" applyFill="1" applyBorder="1" applyAlignment="1">
      <alignment horizontal="center" vertical="center" wrapText="1"/>
    </xf>
    <xf numFmtId="4" fontId="42" fillId="37" borderId="16" xfId="0" applyNumberFormat="1" applyFont="1" applyFill="1" applyBorder="1" applyAlignment="1">
      <alignment horizontal="center" vertical="center" wrapText="1"/>
    </xf>
    <xf numFmtId="4" fontId="42" fillId="37" borderId="19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1.421875" style="0" customWidth="1"/>
    <col min="6" max="6" width="17.421875" style="0" customWidth="1"/>
    <col min="7" max="7" width="10.57421875" style="0" customWidth="1"/>
    <col min="8" max="8" width="10.00390625" style="0" customWidth="1"/>
    <col min="9" max="9" width="11.7109375" style="24" hidden="1" customWidth="1"/>
    <col min="10" max="10" width="10.28125" style="0" customWidth="1"/>
    <col min="11" max="11" width="14.7109375" style="24" hidden="1" customWidth="1"/>
    <col min="12" max="12" width="15.140625" style="1" customWidth="1"/>
    <col min="13" max="13" width="11.28125" style="24" hidden="1" customWidth="1"/>
    <col min="14" max="14" width="9.140625" style="0" customWidth="1"/>
  </cols>
  <sheetData>
    <row r="2" spans="1:13" ht="12.75">
      <c r="A2" s="72" t="s">
        <v>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73" t="s">
        <v>37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</row>
    <row r="4" ht="13.5" thickBot="1"/>
    <row r="5" spans="1:13" ht="53.25" customHeight="1" thickBot="1" thickTop="1">
      <c r="A5" s="59" t="s">
        <v>0</v>
      </c>
      <c r="B5" s="60" t="s">
        <v>9</v>
      </c>
      <c r="C5" s="60" t="s">
        <v>10</v>
      </c>
      <c r="D5" s="60" t="s">
        <v>7</v>
      </c>
      <c r="E5" s="60" t="s">
        <v>11</v>
      </c>
      <c r="F5" s="60" t="s">
        <v>5</v>
      </c>
      <c r="G5" s="61" t="s">
        <v>6</v>
      </c>
      <c r="H5" s="60" t="s">
        <v>12</v>
      </c>
      <c r="I5" s="62" t="s">
        <v>13</v>
      </c>
      <c r="J5" s="60" t="s">
        <v>14</v>
      </c>
      <c r="K5" s="63" t="s">
        <v>35</v>
      </c>
      <c r="L5" s="64" t="s">
        <v>1</v>
      </c>
      <c r="M5" s="28" t="s">
        <v>15</v>
      </c>
    </row>
    <row r="6" spans="1:13" ht="34.5" thickTop="1">
      <c r="A6" s="50">
        <v>534</v>
      </c>
      <c r="B6" s="51">
        <v>4159350</v>
      </c>
      <c r="C6" s="52" t="s">
        <v>46</v>
      </c>
      <c r="D6" s="52" t="s">
        <v>47</v>
      </c>
      <c r="E6" s="52" t="s">
        <v>48</v>
      </c>
      <c r="F6" s="52" t="s">
        <v>49</v>
      </c>
      <c r="G6" s="53" t="s">
        <v>36</v>
      </c>
      <c r="H6" s="54"/>
      <c r="I6" s="55">
        <v>1693.8</v>
      </c>
      <c r="J6" s="56">
        <v>1608.94</v>
      </c>
      <c r="K6" s="57">
        <f aca="true" t="shared" si="0" ref="K6:K18">H6*I6</f>
        <v>0</v>
      </c>
      <c r="L6" s="58">
        <f aca="true" t="shared" si="1" ref="L6:L18">H6*J6</f>
        <v>0</v>
      </c>
      <c r="M6" s="29">
        <v>3</v>
      </c>
    </row>
    <row r="7" spans="1:13" ht="22.5">
      <c r="A7" s="48">
        <v>795</v>
      </c>
      <c r="B7" s="33">
        <v>1014250</v>
      </c>
      <c r="C7" s="30" t="s">
        <v>50</v>
      </c>
      <c r="D7" s="30" t="s">
        <v>51</v>
      </c>
      <c r="E7" s="30" t="s">
        <v>52</v>
      </c>
      <c r="F7" s="30" t="s">
        <v>53</v>
      </c>
      <c r="G7" s="34" t="s">
        <v>36</v>
      </c>
      <c r="H7" s="32"/>
      <c r="I7" s="35">
        <v>6347.7</v>
      </c>
      <c r="J7" s="37">
        <v>6347.7</v>
      </c>
      <c r="K7" s="36">
        <f t="shared" si="0"/>
        <v>0</v>
      </c>
      <c r="L7" s="38">
        <f t="shared" si="1"/>
        <v>0</v>
      </c>
      <c r="M7" s="29">
        <v>1</v>
      </c>
    </row>
    <row r="8" spans="1:13" ht="22.5">
      <c r="A8" s="48">
        <v>796</v>
      </c>
      <c r="B8" s="33">
        <v>1014251</v>
      </c>
      <c r="C8" s="30" t="s">
        <v>50</v>
      </c>
      <c r="D8" s="30" t="s">
        <v>51</v>
      </c>
      <c r="E8" s="30" t="s">
        <v>54</v>
      </c>
      <c r="F8" s="30" t="s">
        <v>53</v>
      </c>
      <c r="G8" s="34" t="s">
        <v>36</v>
      </c>
      <c r="H8" s="32"/>
      <c r="I8" s="35">
        <v>14713.5</v>
      </c>
      <c r="J8" s="37">
        <v>14713.5</v>
      </c>
      <c r="K8" s="36">
        <f t="shared" si="0"/>
        <v>0</v>
      </c>
      <c r="L8" s="38">
        <f t="shared" si="1"/>
        <v>0</v>
      </c>
      <c r="M8" s="29">
        <v>1</v>
      </c>
    </row>
    <row r="9" spans="1:13" ht="22.5">
      <c r="A9" s="48">
        <v>797</v>
      </c>
      <c r="B9" s="33">
        <v>1014252</v>
      </c>
      <c r="C9" s="30" t="s">
        <v>50</v>
      </c>
      <c r="D9" s="30" t="s">
        <v>51</v>
      </c>
      <c r="E9" s="30" t="s">
        <v>55</v>
      </c>
      <c r="F9" s="30" t="s">
        <v>53</v>
      </c>
      <c r="G9" s="34" t="s">
        <v>36</v>
      </c>
      <c r="H9" s="32"/>
      <c r="I9" s="35">
        <v>1732.3</v>
      </c>
      <c r="J9" s="37">
        <v>1732.3</v>
      </c>
      <c r="K9" s="36">
        <f t="shared" si="0"/>
        <v>0</v>
      </c>
      <c r="L9" s="38">
        <f t="shared" si="1"/>
        <v>0</v>
      </c>
      <c r="M9" s="29">
        <v>1</v>
      </c>
    </row>
    <row r="10" spans="1:13" ht="45">
      <c r="A10" s="48">
        <v>798</v>
      </c>
      <c r="B10" s="33">
        <v>1014240</v>
      </c>
      <c r="C10" s="30" t="s">
        <v>56</v>
      </c>
      <c r="D10" s="30" t="s">
        <v>57</v>
      </c>
      <c r="E10" s="30" t="s">
        <v>58</v>
      </c>
      <c r="F10" s="30" t="s">
        <v>59</v>
      </c>
      <c r="G10" s="34" t="s">
        <v>36</v>
      </c>
      <c r="H10" s="32"/>
      <c r="I10" s="35">
        <v>2474.6</v>
      </c>
      <c r="J10" s="37">
        <v>2474.6</v>
      </c>
      <c r="K10" s="36">
        <f t="shared" si="0"/>
        <v>0</v>
      </c>
      <c r="L10" s="38">
        <f t="shared" si="1"/>
        <v>0</v>
      </c>
      <c r="M10" s="29">
        <v>1</v>
      </c>
    </row>
    <row r="11" spans="1:13" ht="45">
      <c r="A11" s="48">
        <v>799</v>
      </c>
      <c r="B11" s="33">
        <v>1014242</v>
      </c>
      <c r="C11" s="30" t="s">
        <v>56</v>
      </c>
      <c r="D11" s="30" t="s">
        <v>57</v>
      </c>
      <c r="E11" s="30" t="s">
        <v>60</v>
      </c>
      <c r="F11" s="30" t="s">
        <v>59</v>
      </c>
      <c r="G11" s="34" t="s">
        <v>36</v>
      </c>
      <c r="H11" s="32"/>
      <c r="I11" s="35">
        <v>4534.1</v>
      </c>
      <c r="J11" s="37">
        <v>4534.1</v>
      </c>
      <c r="K11" s="36">
        <f t="shared" si="0"/>
        <v>0</v>
      </c>
      <c r="L11" s="38">
        <f t="shared" si="1"/>
        <v>0</v>
      </c>
      <c r="M11" s="29">
        <v>1</v>
      </c>
    </row>
    <row r="12" spans="1:13" ht="45">
      <c r="A12" s="48">
        <v>800</v>
      </c>
      <c r="B12" s="33">
        <v>1014245</v>
      </c>
      <c r="C12" s="30" t="s">
        <v>56</v>
      </c>
      <c r="D12" s="30" t="s">
        <v>57</v>
      </c>
      <c r="E12" s="30" t="s">
        <v>61</v>
      </c>
      <c r="F12" s="30" t="s">
        <v>59</v>
      </c>
      <c r="G12" s="34" t="s">
        <v>36</v>
      </c>
      <c r="H12" s="32"/>
      <c r="I12" s="35">
        <v>14350.7</v>
      </c>
      <c r="J12" s="37">
        <v>14350.7</v>
      </c>
      <c r="K12" s="36">
        <f t="shared" si="0"/>
        <v>0</v>
      </c>
      <c r="L12" s="38">
        <f t="shared" si="1"/>
        <v>0</v>
      </c>
      <c r="M12" s="29">
        <v>1</v>
      </c>
    </row>
    <row r="13" spans="1:13" ht="45">
      <c r="A13" s="48">
        <v>801</v>
      </c>
      <c r="B13" s="33">
        <v>1014247</v>
      </c>
      <c r="C13" s="30" t="s">
        <v>56</v>
      </c>
      <c r="D13" s="30" t="s">
        <v>57</v>
      </c>
      <c r="E13" s="30" t="s">
        <v>62</v>
      </c>
      <c r="F13" s="30" t="s">
        <v>59</v>
      </c>
      <c r="G13" s="34" t="s">
        <v>36</v>
      </c>
      <c r="H13" s="32"/>
      <c r="I13" s="35">
        <v>21019.4</v>
      </c>
      <c r="J13" s="37">
        <v>21019.4</v>
      </c>
      <c r="K13" s="36">
        <f t="shared" si="0"/>
        <v>0</v>
      </c>
      <c r="L13" s="38">
        <f t="shared" si="1"/>
        <v>0</v>
      </c>
      <c r="M13" s="29">
        <v>1</v>
      </c>
    </row>
    <row r="14" spans="1:13" ht="45">
      <c r="A14" s="48">
        <v>823</v>
      </c>
      <c r="B14" s="33">
        <v>3087302</v>
      </c>
      <c r="C14" s="30" t="s">
        <v>38</v>
      </c>
      <c r="D14" s="30" t="s">
        <v>63</v>
      </c>
      <c r="E14" s="30" t="s">
        <v>64</v>
      </c>
      <c r="F14" s="30" t="s">
        <v>41</v>
      </c>
      <c r="G14" s="34" t="s">
        <v>36</v>
      </c>
      <c r="H14" s="32"/>
      <c r="I14" s="35">
        <v>1249.2</v>
      </c>
      <c r="J14" s="31">
        <v>1249.2</v>
      </c>
      <c r="K14" s="36">
        <f t="shared" si="0"/>
        <v>0</v>
      </c>
      <c r="L14" s="38">
        <f t="shared" si="1"/>
        <v>0</v>
      </c>
      <c r="M14" s="29">
        <v>1</v>
      </c>
    </row>
    <row r="15" spans="1:13" ht="45">
      <c r="A15" s="48">
        <v>824</v>
      </c>
      <c r="B15" s="33">
        <v>3087303</v>
      </c>
      <c r="C15" s="30" t="s">
        <v>38</v>
      </c>
      <c r="D15" s="30" t="s">
        <v>63</v>
      </c>
      <c r="E15" s="30" t="s">
        <v>65</v>
      </c>
      <c r="F15" s="30" t="s">
        <v>41</v>
      </c>
      <c r="G15" s="34" t="s">
        <v>36</v>
      </c>
      <c r="H15" s="32"/>
      <c r="I15" s="35">
        <v>1249.2</v>
      </c>
      <c r="J15" s="31">
        <v>1249.2</v>
      </c>
      <c r="K15" s="36">
        <f t="shared" si="0"/>
        <v>0</v>
      </c>
      <c r="L15" s="38">
        <f t="shared" si="1"/>
        <v>0</v>
      </c>
      <c r="M15" s="29">
        <v>1</v>
      </c>
    </row>
    <row r="16" spans="1:13" ht="45">
      <c r="A16" s="48">
        <v>825</v>
      </c>
      <c r="B16" s="33">
        <v>3087301</v>
      </c>
      <c r="C16" s="30" t="s">
        <v>38</v>
      </c>
      <c r="D16" s="30" t="s">
        <v>66</v>
      </c>
      <c r="E16" s="30" t="s">
        <v>67</v>
      </c>
      <c r="F16" s="30" t="s">
        <v>41</v>
      </c>
      <c r="G16" s="34" t="s">
        <v>36</v>
      </c>
      <c r="H16" s="32"/>
      <c r="I16" s="35">
        <v>563.8</v>
      </c>
      <c r="J16" s="31">
        <v>563.8</v>
      </c>
      <c r="K16" s="36">
        <f t="shared" si="0"/>
        <v>0</v>
      </c>
      <c r="L16" s="38">
        <f t="shared" si="1"/>
        <v>0</v>
      </c>
      <c r="M16" s="29">
        <v>1</v>
      </c>
    </row>
    <row r="17" spans="1:13" ht="45">
      <c r="A17" s="48">
        <v>826</v>
      </c>
      <c r="B17" s="33">
        <v>3087304</v>
      </c>
      <c r="C17" s="30" t="s">
        <v>38</v>
      </c>
      <c r="D17" s="30" t="s">
        <v>39</v>
      </c>
      <c r="E17" s="30" t="s">
        <v>40</v>
      </c>
      <c r="F17" s="30" t="s">
        <v>41</v>
      </c>
      <c r="G17" s="34" t="s">
        <v>36</v>
      </c>
      <c r="H17" s="32"/>
      <c r="I17" s="35">
        <v>333.9</v>
      </c>
      <c r="J17" s="31">
        <v>333.9</v>
      </c>
      <c r="K17" s="36">
        <f t="shared" si="0"/>
        <v>0</v>
      </c>
      <c r="L17" s="38">
        <f t="shared" si="1"/>
        <v>0</v>
      </c>
      <c r="M17" s="29">
        <v>1</v>
      </c>
    </row>
    <row r="18" spans="1:13" ht="53.25" customHeight="1" thickBot="1">
      <c r="A18" s="49">
        <v>1179</v>
      </c>
      <c r="B18" s="39">
        <v>1088055</v>
      </c>
      <c r="C18" s="40" t="s">
        <v>42</v>
      </c>
      <c r="D18" s="40" t="s">
        <v>43</v>
      </c>
      <c r="E18" s="40" t="s">
        <v>44</v>
      </c>
      <c r="F18" s="40" t="s">
        <v>45</v>
      </c>
      <c r="G18" s="41" t="s">
        <v>36</v>
      </c>
      <c r="H18" s="42"/>
      <c r="I18" s="43">
        <v>3438.4</v>
      </c>
      <c r="J18" s="44">
        <v>2992.6</v>
      </c>
      <c r="K18" s="45">
        <f t="shared" si="0"/>
        <v>0</v>
      </c>
      <c r="L18" s="46">
        <f t="shared" si="1"/>
        <v>0</v>
      </c>
      <c r="M18" s="47">
        <v>3</v>
      </c>
    </row>
    <row r="19" spans="1:12" ht="17.25" customHeight="1" thickTop="1">
      <c r="A19" s="65" t="s">
        <v>4</v>
      </c>
      <c r="B19" s="66"/>
      <c r="C19" s="66"/>
      <c r="D19" s="66"/>
      <c r="E19" s="66"/>
      <c r="F19" s="66"/>
      <c r="G19" s="66"/>
      <c r="H19" s="66"/>
      <c r="I19" s="66"/>
      <c r="J19" s="67"/>
      <c r="K19" s="25"/>
      <c r="L19" s="5">
        <f>SUM(L6:L18)</f>
        <v>0</v>
      </c>
    </row>
    <row r="20" spans="1:12" ht="14.25" customHeight="1">
      <c r="A20" s="68" t="s">
        <v>3</v>
      </c>
      <c r="B20" s="69"/>
      <c r="C20" s="69"/>
      <c r="D20" s="69"/>
      <c r="E20" s="69"/>
      <c r="F20" s="69"/>
      <c r="G20" s="69"/>
      <c r="H20" s="69"/>
      <c r="I20" s="69"/>
      <c r="J20" s="69"/>
      <c r="K20" s="26"/>
      <c r="L20" s="3">
        <f>L19*0.1</f>
        <v>0</v>
      </c>
    </row>
    <row r="21" spans="1:12" ht="15" customHeight="1" thickBot="1">
      <c r="A21" s="70" t="s">
        <v>2</v>
      </c>
      <c r="B21" s="71"/>
      <c r="C21" s="71"/>
      <c r="D21" s="71"/>
      <c r="E21" s="71"/>
      <c r="F21" s="71"/>
      <c r="G21" s="71"/>
      <c r="H21" s="71"/>
      <c r="I21" s="71"/>
      <c r="J21" s="71"/>
      <c r="K21" s="27"/>
      <c r="L21" s="4">
        <f>L19+L20</f>
        <v>0</v>
      </c>
    </row>
    <row r="22" ht="53.25" customHeight="1" thickTop="1"/>
    <row r="23" ht="53.25" customHeight="1"/>
    <row r="24" ht="53.25" customHeight="1"/>
    <row r="25" ht="53.25" customHeight="1"/>
    <row r="26" ht="53.25" customHeight="1"/>
    <row r="27" ht="53.25" customHeight="1"/>
    <row r="28" ht="12.75" customHeight="1"/>
    <row r="29" ht="12.75" customHeight="1"/>
    <row r="30" ht="12.75" customHeight="1"/>
  </sheetData>
  <sheetProtection/>
  <mergeCells count="5">
    <mergeCell ref="A19:J19"/>
    <mergeCell ref="A20:J20"/>
    <mergeCell ref="A21:J21"/>
    <mergeCell ref="A2:M2"/>
    <mergeCell ref="A3:M3"/>
  </mergeCells>
  <printOptions/>
  <pageMargins left="0.7" right="0.7" top="0.75" bottom="0.75" header="0.3" footer="0.3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16</v>
      </c>
      <c r="C2" s="2"/>
      <c r="D2" s="2"/>
      <c r="E2" s="2" t="s">
        <v>68</v>
      </c>
    </row>
    <row r="4" ht="13.5" thickBot="1"/>
    <row r="5" spans="2:7" ht="24.75" thickBot="1">
      <c r="B5" s="6" t="s">
        <v>17</v>
      </c>
      <c r="C5" s="7" t="s">
        <v>27</v>
      </c>
      <c r="E5" s="12" t="s">
        <v>28</v>
      </c>
      <c r="F5" s="13" t="s">
        <v>29</v>
      </c>
      <c r="G5" s="23" t="s">
        <v>30</v>
      </c>
    </row>
    <row r="6" spans="2:7" ht="15" thickBot="1">
      <c r="B6" s="8"/>
      <c r="C6" s="9"/>
      <c r="E6" s="14">
        <f>SUBTOTAL(9,'INPHARM CO'!K6:K18)</f>
        <v>0</v>
      </c>
      <c r="F6" s="15">
        <f>SUBTOTAL(9,'INPHARM CO'!L6:L18)</f>
        <v>0</v>
      </c>
      <c r="G6" s="16">
        <f>F6*1.1</f>
        <v>0</v>
      </c>
    </row>
    <row r="7" spans="2:7" ht="24.75" thickBot="1">
      <c r="B7" s="6" t="s">
        <v>18</v>
      </c>
      <c r="C7" s="10" t="s">
        <v>69</v>
      </c>
      <c r="E7" s="74" t="s">
        <v>31</v>
      </c>
      <c r="F7" s="75"/>
      <c r="G7" s="76"/>
    </row>
    <row r="8" spans="2:7" ht="15" thickBot="1">
      <c r="B8" s="8"/>
      <c r="C8" s="9"/>
      <c r="E8" s="17">
        <f>E6/1000</f>
        <v>0</v>
      </c>
      <c r="F8" s="18">
        <f>F6/1000</f>
        <v>0</v>
      </c>
      <c r="G8" s="19">
        <f>G6/1000</f>
        <v>0</v>
      </c>
    </row>
    <row r="9" spans="2:7" ht="15">
      <c r="B9" s="6" t="s">
        <v>19</v>
      </c>
      <c r="C9" s="10" t="s">
        <v>20</v>
      </c>
      <c r="E9" s="9"/>
      <c r="F9" s="9"/>
      <c r="G9" s="20"/>
    </row>
    <row r="10" spans="2:7" ht="14.25">
      <c r="B10" s="8"/>
      <c r="C10" s="9"/>
      <c r="E10" s="9"/>
      <c r="F10" s="9"/>
      <c r="G10" s="20"/>
    </row>
    <row r="11" spans="2:7" ht="15">
      <c r="B11" s="6" t="s">
        <v>21</v>
      </c>
      <c r="C11" s="10" t="s">
        <v>22</v>
      </c>
      <c r="E11" s="9"/>
      <c r="F11" s="9"/>
      <c r="G11" s="20"/>
    </row>
    <row r="12" spans="2:7" ht="14.25">
      <c r="B12" s="8"/>
      <c r="C12" s="9"/>
      <c r="G12" s="20"/>
    </row>
    <row r="13" spans="2:7" ht="15.75">
      <c r="B13" s="6" t="s">
        <v>70</v>
      </c>
      <c r="C13" s="10" t="s">
        <v>71</v>
      </c>
      <c r="E13" s="21" t="s">
        <v>32</v>
      </c>
      <c r="F13" s="22">
        <v>1</v>
      </c>
      <c r="G13" s="20"/>
    </row>
    <row r="14" spans="2:7" ht="20.25" customHeight="1">
      <c r="B14" s="8"/>
      <c r="C14" s="9"/>
      <c r="E14" s="9"/>
      <c r="F14" s="9"/>
      <c r="G14" s="20"/>
    </row>
    <row r="15" spans="2:6" ht="24" customHeight="1">
      <c r="B15" s="6" t="s">
        <v>23</v>
      </c>
      <c r="C15" s="7" t="s">
        <v>72</v>
      </c>
      <c r="E15" s="21" t="s">
        <v>33</v>
      </c>
      <c r="F15" s="10" t="s">
        <v>34</v>
      </c>
    </row>
    <row r="16" spans="2:3" ht="14.25">
      <c r="B16" s="8"/>
      <c r="C16" s="9"/>
    </row>
    <row r="17" spans="2:3" ht="15">
      <c r="B17" s="6" t="s">
        <v>24</v>
      </c>
      <c r="C17" s="7" t="s">
        <v>25</v>
      </c>
    </row>
    <row r="18" spans="2:3" ht="14.25">
      <c r="B18" s="8"/>
      <c r="C18" s="9"/>
    </row>
    <row r="19" spans="2:3" ht="15">
      <c r="B19" s="6" t="s">
        <v>26</v>
      </c>
      <c r="C19" s="11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2015-10-06T09:27:00Z</cp:lastPrinted>
  <dcterms:created xsi:type="dcterms:W3CDTF">2014-01-17T13:07:43Z</dcterms:created>
  <dcterms:modified xsi:type="dcterms:W3CDTF">2015-11-04T13:43:40Z</dcterms:modified>
  <cp:category/>
  <cp:version/>
  <cp:contentType/>
  <cp:contentStatus/>
</cp:coreProperties>
</file>