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<sst xmlns="http://schemas.openxmlformats.org/spreadsheetml/2006/main" count="61" uniqueCount="58">
  <si>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</si>
  <si>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</si>
  <si>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</si>
  <si>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</si>
  <si>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</si>
  <si>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</si>
  <si>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</si>
  <si>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</si>
  <si>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</si>
  <si>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</si>
  <si>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</si>
  <si>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</si>
  <si>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</si>
  <si>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</si>
  <si>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</si>
  <si>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</si>
  <si>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</si>
  <si>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</si>
  <si>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</si>
  <si>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</si>
  <si>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</si>
  <si>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</si>
  <si>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</si>
  <si>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</si>
  <si>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</si>
  <si>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</si>
  <si>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</si>
  <si>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</si>
  <si>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</si>
  <si>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</si>
  <si>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</si>
  <si>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</si>
  <si>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</si>
  <si>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</si>
  <si>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</si>
  <si>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</si>
  <si>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</si>
  <si>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</si>
  <si>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</si>
  <si>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</si>
  <si>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404-1-110/16-33</t>
  </si>
  <si>
    <t>Цитостатици са Листе Б и Листе Д Листе лекова</t>
  </si>
  <si>
    <t>PHARMASWISS D.O.O.</t>
  </si>
  <si>
    <t>triptorelin</t>
  </si>
  <si>
    <t>triptorelin, 0,1 mg</t>
  </si>
  <si>
    <t>0037090</t>
  </si>
  <si>
    <t>0037091</t>
  </si>
  <si>
    <t>0037092</t>
  </si>
  <si>
    <t>0037093</t>
  </si>
  <si>
    <t>Diphereline</t>
  </si>
  <si>
    <t>Ipsen Pharma Biotech</t>
  </si>
  <si>
    <t>prašak i rastvarač za suspenziju za injekciju sa produženim oslobađanjem</t>
  </si>
  <si>
    <t>3,75 mg</t>
  </si>
  <si>
    <t>11,25 mg</t>
  </si>
  <si>
    <t>22,5 mg</t>
  </si>
  <si>
    <t>PharmaSwiss d.o.o.</t>
  </si>
  <si>
    <t>prašak i rastvarač za rastvor za injekciju</t>
  </si>
  <si>
    <t>0,1 mg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</si>
</sst>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4" fontId="45" fillId="0" borderId="21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9" fontId="45" fillId="35" borderId="26" xfId="0" applyNumberFormat="1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6" fillId="35" borderId="26" xfId="56" applyNumberFormat="1" applyFont="1" applyFill="1" applyBorder="1" applyAlignment="1">
      <alignment horizontal="center" vertical="center" wrapText="1"/>
      <protection/>
    </xf>
    <xf numFmtId="4" fontId="45" fillId="36" borderId="25" xfId="0" applyNumberFormat="1" applyFont="1" applyFill="1" applyBorder="1" applyAlignment="1">
      <alignment horizontal="center" vertical="center" wrapText="1"/>
    </xf>
    <xf numFmtId="4" fontId="45" fillId="0" borderId="25" xfId="0" applyNumberFormat="1" applyFont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 vertical="center" wrapText="1"/>
    </xf>
    <xf numFmtId="3" fontId="38" fillId="0" borderId="27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33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34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1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1" spans="1:14" ht="12.7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1"/>
    </row>
    <row r="2" spans="1:14" ht="12.7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1"/>
    </row>
    <row r="3" ht="13.5" thickBot="1"/>
    <row r="4" spans="1:14" ht="45.75" customHeight="1" thickTop="1">
      <c r="A4" s="34" t="s">
        <v>30</v>
      </c>
      <c r="B4" s="45" t="s">
        <v>32</v>
      </c>
      <c r="C4" s="49" t="s">
        <v>0</v>
      </c>
      <c r="D4" s="50" t="s">
        <v>33</v>
      </c>
      <c r="E4" s="50" t="s">
        <v>2</v>
      </c>
      <c r="F4" s="50" t="s">
        <v>1</v>
      </c>
      <c r="G4" s="50" t="s">
        <v>34</v>
      </c>
      <c r="H4" s="51" t="s">
        <v>3</v>
      </c>
      <c r="I4" s="50" t="s">
        <v>4</v>
      </c>
      <c r="J4" s="35" t="s">
        <v>5</v>
      </c>
      <c r="K4" s="50" t="s">
        <v>6</v>
      </c>
      <c r="L4" s="36" t="s">
        <v>7</v>
      </c>
      <c r="M4" s="37" t="s">
        <v>8</v>
      </c>
      <c r="N4" s="2" t="s">
        <v>9</v>
      </c>
    </row>
    <row r="5" spans="1:14" s="29" customFormat="1" ht="34.5" customHeight="1">
      <c r="A5" s="58">
        <v>37</v>
      </c>
      <c r="B5" s="59" t="s">
        <v>43</v>
      </c>
      <c r="C5" s="44" t="s">
        <v>46</v>
      </c>
      <c r="D5" s="74" t="s">
        <v>49</v>
      </c>
      <c r="E5" s="74" t="s">
        <v>50</v>
      </c>
      <c r="F5" s="67" t="s">
        <v>51</v>
      </c>
      <c r="G5" s="42" t="s">
        <v>52</v>
      </c>
      <c r="H5" s="71" t="s">
        <v>35</v>
      </c>
      <c r="I5" s="33"/>
      <c r="J5" s="52">
        <v>10249</v>
      </c>
      <c r="K5" s="43">
        <v>10249</v>
      </c>
      <c r="L5" s="54">
        <f>I5*J5</f>
        <v>0</v>
      </c>
      <c r="M5" s="46">
        <f>I5*K5</f>
        <v>0</v>
      </c>
      <c r="N5" s="55">
        <v>1</v>
      </c>
    </row>
    <row r="6" spans="1:14" s="29" customFormat="1" ht="34.5" customHeight="1">
      <c r="A6" s="58"/>
      <c r="B6" s="60"/>
      <c r="C6" s="44" t="s">
        <v>47</v>
      </c>
      <c r="D6" s="75"/>
      <c r="E6" s="75"/>
      <c r="F6" s="67"/>
      <c r="G6" s="42" t="s">
        <v>53</v>
      </c>
      <c r="H6" s="72"/>
      <c r="I6" s="33"/>
      <c r="J6" s="52">
        <v>30746.8</v>
      </c>
      <c r="K6" s="43">
        <v>30746.8</v>
      </c>
      <c r="L6" s="54">
        <f>I6*J6</f>
        <v>0</v>
      </c>
      <c r="M6" s="46">
        <f>I6*K6</f>
        <v>0</v>
      </c>
      <c r="N6" s="56"/>
    </row>
    <row r="7" spans="1:14" s="30" customFormat="1" ht="34.5" customHeight="1">
      <c r="A7" s="58"/>
      <c r="B7" s="61"/>
      <c r="C7" s="44" t="s">
        <v>48</v>
      </c>
      <c r="D7" s="76"/>
      <c r="E7" s="76"/>
      <c r="F7" s="67"/>
      <c r="G7" s="42" t="s">
        <v>54</v>
      </c>
      <c r="H7" s="73"/>
      <c r="I7" s="42"/>
      <c r="J7" s="52">
        <v>61493.7</v>
      </c>
      <c r="K7" s="43">
        <v>61493.7</v>
      </c>
      <c r="L7" s="54">
        <f>I7*J7</f>
        <v>0</v>
      </c>
      <c r="M7" s="46">
        <f>I7*K7</f>
        <v>0</v>
      </c>
      <c r="N7" s="56"/>
    </row>
    <row r="8" spans="1:14" s="29" customFormat="1" ht="36">
      <c r="A8" s="47">
        <v>38</v>
      </c>
      <c r="B8" s="48" t="s">
        <v>44</v>
      </c>
      <c r="C8" s="44" t="s">
        <v>45</v>
      </c>
      <c r="D8" s="32" t="s">
        <v>49</v>
      </c>
      <c r="E8" s="32" t="s">
        <v>55</v>
      </c>
      <c r="F8" s="42" t="s">
        <v>56</v>
      </c>
      <c r="G8" s="42" t="s">
        <v>57</v>
      </c>
      <c r="H8" s="42" t="s">
        <v>35</v>
      </c>
      <c r="I8" s="33"/>
      <c r="J8" s="53">
        <v>478.21</v>
      </c>
      <c r="K8" s="43">
        <v>478.21</v>
      </c>
      <c r="L8" s="54">
        <f>I8*J8</f>
        <v>0</v>
      </c>
      <c r="M8" s="46">
        <f>I8*K8</f>
        <v>0</v>
      </c>
      <c r="N8" s="24">
        <v>1</v>
      </c>
    </row>
    <row r="9" spans="1:14" ht="12.75" customHeight="1">
      <c r="A9" s="64" t="s">
        <v>10</v>
      </c>
      <c r="B9" s="65"/>
      <c r="C9" s="66"/>
      <c r="D9" s="66"/>
      <c r="E9" s="66"/>
      <c r="F9" s="66"/>
      <c r="G9" s="66"/>
      <c r="H9" s="66"/>
      <c r="I9" s="66"/>
      <c r="J9" s="65"/>
      <c r="K9" s="65"/>
      <c r="L9" s="38"/>
      <c r="M9" s="39">
        <f>SUM(M5:M8)</f>
        <v>0</v>
      </c>
      <c r="N9" s="20"/>
    </row>
    <row r="10" spans="1:14" ht="12.75" customHeight="1">
      <c r="A10" s="64" t="s">
        <v>11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38"/>
      <c r="M10" s="39">
        <f>M9*0.1</f>
        <v>0</v>
      </c>
      <c r="N10" s="20"/>
    </row>
    <row r="11" spans="1:14" ht="13.5" customHeight="1" thickBot="1">
      <c r="A11" s="62" t="s">
        <v>12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40"/>
      <c r="M11" s="41">
        <f>M10+M9</f>
        <v>0</v>
      </c>
      <c r="N11" s="20"/>
    </row>
    <row r="12" ht="13.5" thickTop="1"/>
  </sheetData>
  <sheetProtection/>
  <mergeCells count="12">
    <mergeCell ref="E5:E7"/>
    <mergeCell ref="D5:D7"/>
    <mergeCell ref="N5:N7"/>
    <mergeCell ref="A1:M1"/>
    <mergeCell ref="A2:M2"/>
    <mergeCell ref="A5:A7"/>
    <mergeCell ref="B5:B7"/>
    <mergeCell ref="A11:K11"/>
    <mergeCell ref="A10:K10"/>
    <mergeCell ref="A9:K9"/>
    <mergeCell ref="F5:F7"/>
    <mergeCell ref="H5:H7"/>
  </mergeCells>
  <printOptions/>
  <pageMargins left="0.2" right="0.2" top="0.2" bottom="0.25" header="0.2" footer="0.3"/>
  <pageSetup orientation="landscape" scale="93" r:id="rId1"/>
  <ignoredErrors>
    <ignoredError sqref="C5:H5 C8:H8 C6:C7 F6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42</v>
      </c>
    </row>
    <row r="4" ht="15" thickBot="1"/>
    <row r="5" spans="2:7" ht="24.75" thickBot="1">
      <c r="B5" s="4" t="s">
        <v>18</v>
      </c>
      <c r="C5" s="5" t="s">
        <v>40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SUBTOTAL(9,specifikacija!L5:L8)</f>
        <v>0</v>
      </c>
      <c r="F6" s="15">
        <f>SUBTOTAL(9,specifikacija!M5:M8)</f>
        <v>0</v>
      </c>
      <c r="G6" s="16">
        <f>F6*1.1</f>
        <v>0</v>
      </c>
    </row>
    <row r="7" spans="2:7" ht="36.75" customHeight="1" thickBot="1">
      <c r="B7" s="4" t="s">
        <v>19</v>
      </c>
      <c r="C7" s="28" t="s">
        <v>39</v>
      </c>
      <c r="E7" s="68" t="s">
        <v>17</v>
      </c>
      <c r="F7" s="69"/>
      <c r="G7" s="7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31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6" t="s">
        <v>36</v>
      </c>
      <c r="E13" s="9" t="s">
        <v>27</v>
      </c>
      <c r="F13" s="25">
        <f>SUBTOTAL(101,specifikacija!N5:N8)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41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7" t="s">
        <v>37</v>
      </c>
      <c r="C17" s="26" t="s">
        <v>38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2016-09-13T10:01:53Z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