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 B.Braun Adria d.o.o" sheetId="1" r:id="rId1"/>
    <sheet name="Obrazac KVI" sheetId="2" r:id="rId2"/>
  </sheets>
  <definedNames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<sst xmlns="http://schemas.openxmlformats.org/spreadsheetml/2006/main" count="209" uniqueCount="146">
  <si>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</si>
  <si>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</si>
  <si>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</si>
  <si>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</si>
  <si>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</si>
  <si>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</si>
  <si>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</si>
  <si>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</si>
  <si>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</si>
  <si>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</si>
  <si>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</si>
  <si>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rastvor za infuziju</t>
  </si>
  <si>
    <t>boca staklena</t>
  </si>
  <si>
    <t>boca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</si>
  <si>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</si>
  <si>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</si>
  <si>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</si>
  <si>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</si>
  <si>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</si>
  <si>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</si>
  <si>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</si>
  <si>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</si>
  <si>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</si>
  <si>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</si>
  <si>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</si>
  <si>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</si>
  <si>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</si>
  <si>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</si>
  <si>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</si>
  <si>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</si>
  <si>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</si>
  <si>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</si>
  <si>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</si>
  <si>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</si>
  <si>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</si>
  <si>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</si>
  <si>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</si>
  <si>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</si>
  <si>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</si>
  <si>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</si>
  <si>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</si>
  <si>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</si>
  <si>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</si>
  <si>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404-1-110/16-34</t>
  </si>
  <si>
    <t>500 ml</t>
  </si>
  <si>
    <t>emulzija za infuziju</t>
  </si>
  <si>
    <t>ml</t>
  </si>
  <si>
    <t>100 ml (9 g/l)</t>
  </si>
  <si>
    <t>250 ml (9 g/l)</t>
  </si>
  <si>
    <t>Назив добављача:  B.Braun Adria d.o.o.</t>
  </si>
  <si>
    <t xml:space="preserve"> B.Braun Adria  d.o.o.</t>
  </si>
  <si>
    <t>Tetraspan 6%</t>
  </si>
  <si>
    <t>B Braun</t>
  </si>
  <si>
    <t>500 ml (60 g/l + 6,252 g/l + 298,4 mg/l + 367,5 mg/l + 203,3 mg/l + 3,266 g/l + 671 mg/l)</t>
  </si>
  <si>
    <t>aminokiseline 10% sa elektrolitima 500 ml</t>
  </si>
  <si>
    <t>Aminoplasmal 10% E 500 ml</t>
  </si>
  <si>
    <t>ulje soje prečišćeno 20% / ulje soje, rafinisano, trigliceridi, srednje dužine lanca 20%, 100 ml</t>
  </si>
  <si>
    <t>Lipofundin MCT/LCT 20% 100 ml</t>
  </si>
  <si>
    <t>100 ml (200 g/l)</t>
  </si>
  <si>
    <t>ulje soje prečišćeno 20% / ulje soje, rafinisano, trigliceridi, srednje dužine lanca 20%, 500 ml</t>
  </si>
  <si>
    <t>Lipofundin MCT/LCT 20% 500 ml</t>
  </si>
  <si>
    <t>500 ml (200 g/l)</t>
  </si>
  <si>
    <t>glukoza 5%, boca plastična 100 ml</t>
  </si>
  <si>
    <t>Glukoza 5%, B Braun</t>
  </si>
  <si>
    <t>100 ml (5%)</t>
  </si>
  <si>
    <t xml:space="preserve">boca </t>
  </si>
  <si>
    <t>glukoza 5%, boca plastična 1000 ml</t>
  </si>
  <si>
    <t>1000 ml (5%)</t>
  </si>
  <si>
    <t>glukoza 10%, boca plastična 1000 ml</t>
  </si>
  <si>
    <t>Glukoza 10%, B Braun</t>
  </si>
  <si>
    <t>1000ml (10%)</t>
  </si>
  <si>
    <t>hidroksietilskrob 6%, natrijum-hlorid, kalijum-hlorid, kalcijum-hlorid, magnezijum-hlorid, natrijum-acetat, jabučna kiselina 500ml</t>
  </si>
  <si>
    <t>0179355</t>
  </si>
  <si>
    <t>0174203</t>
  </si>
  <si>
    <t>0171310</t>
  </si>
  <si>
    <t>0171312</t>
  </si>
  <si>
    <t>0173306</t>
  </si>
  <si>
    <t>0173307</t>
  </si>
  <si>
    <t>0173301</t>
  </si>
  <si>
    <t>boca/kesa</t>
  </si>
  <si>
    <t>boca staklena/kesa</t>
  </si>
  <si>
    <t>kesa/boca staklena</t>
  </si>
  <si>
    <t xml:space="preserve">NUTRIFLEX LIPID PERI 1250 ml 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</si>
  <si>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</si>
  <si>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0171320</t>
  </si>
  <si>
    <t xml:space="preserve">NUTRIFLEX LIPID PERI 1875 ml 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</si>
  <si>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</si>
  <si>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0171321</t>
  </si>
  <si>
    <t xml:space="preserve">NUTRIFLEX LIPID PERI 2500 ml </t>
  </si>
  <si>
    <t>2500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</si>
  <si>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0171322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</si>
  <si>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 i 1875 ml i 2500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</si>
  <si>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 i 1875 ml i 2500 ml</t>
  </si>
  <si>
    <t>NUTRIFLEX LIPID PLUS 1250 ml</t>
  </si>
  <si>
    <t>0171323</t>
  </si>
  <si>
    <t>NUTRIFLEX LIPID PLUS 1875 ml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</si>
  <si>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</si>
  <si>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0171324</t>
  </si>
  <si>
    <t>NUTRIFLEX LIPID PLUS 2500 ml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</si>
  <si>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</si>
  <si>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0171325</t>
  </si>
  <si>
    <t>natrijum hlorid, kalcijum hlorid, kalijum hlorid (Ringerov rastvor), boca plastična 1000 ml</t>
  </si>
  <si>
    <t>Ringerov rastvor B. Braun</t>
  </si>
  <si>
    <t>1000 ml (8.6 g/l + 0.3 g/l + 0.33 g/l)</t>
  </si>
  <si>
    <t>natrijum hlorid, kalijum hlorid, kalcijum hlorid, natrijum laktat (Hartmanov rastvor), boca plastična 1000ml</t>
  </si>
  <si>
    <t>Hartmanov rastvor B. Braun</t>
  </si>
  <si>
    <t>1000 ml (6 g/l + 0.4 g/l + 0.27g/l + 6,24 g/l)</t>
  </si>
  <si>
    <t>kalijum-hlorid 1 mmol/ml, 100 ml</t>
  </si>
  <si>
    <t>Kalijum hlorid 7,45 %, B.Braun</t>
  </si>
  <si>
    <t>koncentrat za rastvor za infuziju</t>
  </si>
  <si>
    <t>100 ml (1 mmol/ml)</t>
  </si>
  <si>
    <t>natrijum hlorid 0,9% (fiziološki rastvor), boca plastična 100 ml</t>
  </si>
  <si>
    <t>Natrijum hlorid 0,9 %, B.Braun</t>
  </si>
  <si>
    <t>natrijum hlorid 0,9% (fiziološki rastvor), boca plastična 250 ml</t>
  </si>
  <si>
    <t>natrijum hlorid 0,9% (fiziološki rastvor), boca plastična 1000 ml</t>
  </si>
  <si>
    <t>1000 mL (9g/l)</t>
  </si>
  <si>
    <t>gentamicin 240 mg</t>
  </si>
  <si>
    <t>Gentamicin</t>
  </si>
  <si>
    <t>240 mg/80 ml</t>
  </si>
  <si>
    <t>gentamicin 360 mg</t>
  </si>
  <si>
    <t>360 mg/120ml</t>
  </si>
  <si>
    <t>metronidazol 500 mg</t>
  </si>
  <si>
    <t>Metronidazole B.Braun</t>
  </si>
  <si>
    <t>500 mg/100 ml</t>
  </si>
  <si>
    <t>flukonazol 400 mg</t>
  </si>
  <si>
    <t>Fluconazole B. Braun</t>
  </si>
  <si>
    <t>400 mg/200 ml</t>
  </si>
  <si>
    <t>kontejner plastični</t>
  </si>
  <si>
    <t>paracetamol 500 mg</t>
  </si>
  <si>
    <t>Paracetamol B. Braun</t>
  </si>
  <si>
    <t>500 mg/50 ml</t>
  </si>
  <si>
    <t>0175316</t>
  </si>
  <si>
    <t>0175321</t>
  </si>
  <si>
    <t>0175335</t>
  </si>
  <si>
    <t>0175312</t>
  </si>
  <si>
    <t>0175585</t>
  </si>
  <si>
    <t>0175311</t>
  </si>
  <si>
    <t>0024604</t>
  </si>
  <si>
    <t>0024605</t>
  </si>
  <si>
    <t>0029784</t>
  </si>
  <si>
    <t>0327000</t>
  </si>
  <si>
    <t>0088333</t>
  </si>
  <si>
    <t>bočica staklena/boca</t>
  </si>
  <si>
    <t>БРОЈ ПОНУДА ПО ПАРТИЈИ</t>
  </si>
  <si>
    <t>Лекови са Листе Б и Листе Д Листе лекова</t>
  </si>
  <si>
    <t>2500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</si>
</sst>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0" fontId="49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5" borderId="10" xfId="57" applyNumberFormat="1" applyFont="1" applyFill="1" applyBorder="1" applyAlignment="1">
      <alignment horizontal="center" vertical="center" wrapText="1"/>
      <protection/>
    </xf>
    <xf numFmtId="3" fontId="49" fillId="34" borderId="10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/>
    </xf>
    <xf numFmtId="4" fontId="49" fillId="34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4" fontId="46" fillId="37" borderId="14" xfId="57" applyNumberFormat="1" applyFont="1" applyFill="1" applyBorder="1" applyAlignment="1">
      <alignment horizontal="center" vertical="center" wrapText="1"/>
      <protection/>
    </xf>
    <xf numFmtId="4" fontId="46" fillId="37" borderId="19" xfId="57" applyNumberFormat="1" applyFont="1" applyFill="1" applyBorder="1" applyAlignment="1">
      <alignment horizontal="center" vertical="center" wrapText="1"/>
      <protection/>
    </xf>
    <xf numFmtId="4" fontId="46" fillId="37" borderId="20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zoomScalePageLayoutView="0" workbookViewId="0" topLeftCell="A1">
      <pane ySplit="5" topLeftCell="A15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2" max="2" width="26.28125" style="0" customWidth="1"/>
    <col min="4" max="4" width="22.00390625" style="0" bestFit="1" customWidth="1"/>
    <col min="5" max="5" width="13.57421875" style="0" customWidth="1"/>
    <col min="6" max="6" width="14.7109375" style="0" customWidth="1"/>
    <col min="7" max="7" width="24.00390625" style="0" customWidth="1"/>
    <col min="8" max="8" width="12.8515625" style="0" customWidth="1"/>
    <col min="9" max="9" width="12.7109375" style="0" customWidth="1"/>
    <col min="10" max="10" width="12.140625" style="0" hidden="1" customWidth="1"/>
    <col min="11" max="11" width="11.7109375" style="0" customWidth="1"/>
    <col min="12" max="12" width="13.28125" style="0" hidden="1" customWidth="1"/>
    <col min="13" max="13" width="13.421875" style="0" customWidth="1"/>
    <col min="14" max="14" width="13.8515625" style="0" hidden="1" customWidth="1"/>
  </cols>
  <sheetData>
    <row r="2" spans="1:22" ht="15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  <c r="R2" s="25"/>
      <c r="S2" s="25"/>
      <c r="T2" s="25"/>
      <c r="U2" s="25"/>
      <c r="V2" s="25"/>
    </row>
    <row r="3" spans="1:22" s="24" customFormat="1" ht="15">
      <c r="A3" s="21"/>
      <c r="B3" s="21"/>
      <c r="C3" s="22"/>
      <c r="D3" s="21"/>
      <c r="E3" s="40" t="s">
        <v>49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3"/>
      <c r="U3" s="21"/>
      <c r="V3" s="21"/>
    </row>
    <row r="4" spans="2:22" s="1" customFormat="1" ht="15">
      <c r="B4" s="25"/>
      <c r="C4" s="25"/>
      <c r="D4" s="25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3"/>
      <c r="U4" s="21"/>
      <c r="V4" s="21"/>
    </row>
    <row r="5" spans="1:15" s="1" customFormat="1" ht="36">
      <c r="A5" s="33" t="s">
        <v>0</v>
      </c>
      <c r="B5" s="33" t="s">
        <v>1</v>
      </c>
      <c r="C5" s="34" t="s">
        <v>40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5" t="s">
        <v>7</v>
      </c>
      <c r="J5" s="35" t="s">
        <v>38</v>
      </c>
      <c r="K5" s="36" t="s">
        <v>8</v>
      </c>
      <c r="L5" s="35" t="s">
        <v>39</v>
      </c>
      <c r="M5" s="35" t="s">
        <v>9</v>
      </c>
      <c r="N5" s="35" t="s">
        <v>143</v>
      </c>
      <c r="O5"/>
    </row>
    <row r="6" spans="1:14" s="1" customFormat="1" ht="48">
      <c r="A6" s="27">
        <v>61</v>
      </c>
      <c r="B6" s="27" t="s">
        <v>71</v>
      </c>
      <c r="C6" s="28" t="s">
        <v>72</v>
      </c>
      <c r="D6" s="27" t="s">
        <v>51</v>
      </c>
      <c r="E6" s="27" t="s">
        <v>52</v>
      </c>
      <c r="F6" s="27" t="s">
        <v>11</v>
      </c>
      <c r="G6" s="27" t="s">
        <v>53</v>
      </c>
      <c r="H6" s="27" t="s">
        <v>79</v>
      </c>
      <c r="I6" s="32"/>
      <c r="J6" s="37">
        <v>693.75</v>
      </c>
      <c r="K6" s="26">
        <v>530</v>
      </c>
      <c r="L6" s="37">
        <f>I6*J6</f>
        <v>0</v>
      </c>
      <c r="M6" s="39">
        <f>I6*K6</f>
        <v>0</v>
      </c>
      <c r="N6" s="32">
        <v>1</v>
      </c>
    </row>
    <row r="7" spans="1:14" s="1" customFormat="1" ht="24">
      <c r="A7" s="27">
        <v>68</v>
      </c>
      <c r="B7" s="27" t="s">
        <v>54</v>
      </c>
      <c r="C7" s="28" t="s">
        <v>73</v>
      </c>
      <c r="D7" s="27" t="s">
        <v>55</v>
      </c>
      <c r="E7" s="27" t="s">
        <v>52</v>
      </c>
      <c r="F7" s="27" t="s">
        <v>11</v>
      </c>
      <c r="G7" s="27" t="s">
        <v>44</v>
      </c>
      <c r="H7" s="27" t="s">
        <v>80</v>
      </c>
      <c r="I7" s="32"/>
      <c r="J7" s="37">
        <v>677.7</v>
      </c>
      <c r="K7" s="26">
        <v>555</v>
      </c>
      <c r="L7" s="37">
        <f aca="true" t="shared" si="0" ref="L7:L18">I7*J7</f>
        <v>0</v>
      </c>
      <c r="M7" s="39">
        <f aca="true" t="shared" si="1" ref="M7:M18">I7*K7</f>
        <v>0</v>
      </c>
      <c r="N7" s="32">
        <v>1</v>
      </c>
    </row>
    <row r="8" spans="1:14" s="1" customFormat="1" ht="36">
      <c r="A8" s="27">
        <v>70</v>
      </c>
      <c r="B8" s="27" t="s">
        <v>56</v>
      </c>
      <c r="C8" s="28" t="s">
        <v>74</v>
      </c>
      <c r="D8" s="27" t="s">
        <v>57</v>
      </c>
      <c r="E8" s="27" t="s">
        <v>52</v>
      </c>
      <c r="F8" s="27" t="s">
        <v>45</v>
      </c>
      <c r="G8" s="27" t="s">
        <v>58</v>
      </c>
      <c r="H8" s="27" t="s">
        <v>81</v>
      </c>
      <c r="I8" s="32"/>
      <c r="J8" s="37">
        <v>494.78999999999996</v>
      </c>
      <c r="K8" s="26">
        <v>424</v>
      </c>
      <c r="L8" s="37">
        <f t="shared" si="0"/>
        <v>0</v>
      </c>
      <c r="M8" s="39">
        <f t="shared" si="1"/>
        <v>0</v>
      </c>
      <c r="N8" s="32">
        <v>2</v>
      </c>
    </row>
    <row r="9" spans="1:14" s="1" customFormat="1" ht="36">
      <c r="A9" s="27">
        <v>72</v>
      </c>
      <c r="B9" s="27" t="s">
        <v>59</v>
      </c>
      <c r="C9" s="28" t="s">
        <v>75</v>
      </c>
      <c r="D9" s="27" t="s">
        <v>60</v>
      </c>
      <c r="E9" s="27" t="s">
        <v>52</v>
      </c>
      <c r="F9" s="27" t="s">
        <v>45</v>
      </c>
      <c r="G9" s="27" t="s">
        <v>61</v>
      </c>
      <c r="H9" s="27" t="s">
        <v>81</v>
      </c>
      <c r="I9" s="32"/>
      <c r="J9" s="37">
        <v>1352.25</v>
      </c>
      <c r="K9" s="26">
        <v>1089</v>
      </c>
      <c r="L9" s="37">
        <f t="shared" si="0"/>
        <v>0</v>
      </c>
      <c r="M9" s="39">
        <f t="shared" si="1"/>
        <v>0</v>
      </c>
      <c r="N9" s="32">
        <v>2</v>
      </c>
    </row>
    <row r="10" spans="1:14" s="1" customFormat="1" ht="15">
      <c r="A10" s="27">
        <v>74</v>
      </c>
      <c r="B10" s="27" t="s">
        <v>62</v>
      </c>
      <c r="C10" s="28" t="s">
        <v>76</v>
      </c>
      <c r="D10" s="27" t="s">
        <v>63</v>
      </c>
      <c r="E10" s="27" t="s">
        <v>52</v>
      </c>
      <c r="F10" s="27" t="s">
        <v>11</v>
      </c>
      <c r="G10" s="27" t="s">
        <v>64</v>
      </c>
      <c r="H10" s="27" t="s">
        <v>65</v>
      </c>
      <c r="I10" s="32"/>
      <c r="J10" s="37">
        <v>60.69</v>
      </c>
      <c r="K10" s="26">
        <v>54.8</v>
      </c>
      <c r="L10" s="37">
        <f t="shared" si="0"/>
        <v>0</v>
      </c>
      <c r="M10" s="39">
        <f t="shared" si="1"/>
        <v>0</v>
      </c>
      <c r="N10" s="32">
        <v>1</v>
      </c>
    </row>
    <row r="11" spans="1:14" s="1" customFormat="1" ht="15">
      <c r="A11" s="27">
        <v>81</v>
      </c>
      <c r="B11" s="27" t="s">
        <v>66</v>
      </c>
      <c r="C11" s="28" t="s">
        <v>77</v>
      </c>
      <c r="D11" s="27" t="s">
        <v>63</v>
      </c>
      <c r="E11" s="27" t="s">
        <v>52</v>
      </c>
      <c r="F11" s="27" t="s">
        <v>11</v>
      </c>
      <c r="G11" s="27" t="s">
        <v>67</v>
      </c>
      <c r="H11" s="27" t="s">
        <v>65</v>
      </c>
      <c r="I11" s="32"/>
      <c r="J11" s="37">
        <v>136.4</v>
      </c>
      <c r="K11" s="26">
        <v>118</v>
      </c>
      <c r="L11" s="37">
        <f t="shared" si="0"/>
        <v>0</v>
      </c>
      <c r="M11" s="39">
        <f t="shared" si="1"/>
        <v>0</v>
      </c>
      <c r="N11" s="32">
        <v>1</v>
      </c>
    </row>
    <row r="12" spans="1:14" s="1" customFormat="1" ht="24">
      <c r="A12" s="27">
        <v>87</v>
      </c>
      <c r="B12" s="27" t="s">
        <v>68</v>
      </c>
      <c r="C12" s="28" t="s">
        <v>78</v>
      </c>
      <c r="D12" s="27" t="s">
        <v>69</v>
      </c>
      <c r="E12" s="27" t="s">
        <v>52</v>
      </c>
      <c r="F12" s="27" t="s">
        <v>11</v>
      </c>
      <c r="G12" s="27" t="s">
        <v>70</v>
      </c>
      <c r="H12" s="27" t="s">
        <v>65</v>
      </c>
      <c r="I12" s="32"/>
      <c r="J12" s="37">
        <v>164.97</v>
      </c>
      <c r="K12" s="26">
        <v>146.5</v>
      </c>
      <c r="L12" s="37">
        <f t="shared" si="0"/>
        <v>0</v>
      </c>
      <c r="M12" s="39">
        <f t="shared" si="1"/>
        <v>0</v>
      </c>
      <c r="N12" s="32">
        <v>1</v>
      </c>
    </row>
    <row r="13" spans="1:14" s="1" customFormat="1" ht="108">
      <c r="A13" s="44">
        <v>92</v>
      </c>
      <c r="B13" s="44" t="s">
        <v>91</v>
      </c>
      <c r="C13" s="28" t="s">
        <v>84</v>
      </c>
      <c r="D13" s="27" t="s">
        <v>82</v>
      </c>
      <c r="E13" s="27" t="s">
        <v>52</v>
      </c>
      <c r="F13" s="27" t="s">
        <v>45</v>
      </c>
      <c r="G13" s="27" t="s">
        <v>83</v>
      </c>
      <c r="H13" s="27" t="s">
        <v>46</v>
      </c>
      <c r="I13" s="32"/>
      <c r="J13" s="37">
        <v>1.61</v>
      </c>
      <c r="K13" s="26">
        <v>1.55</v>
      </c>
      <c r="L13" s="37">
        <f t="shared" si="0"/>
        <v>0</v>
      </c>
      <c r="M13" s="39">
        <f t="shared" si="1"/>
        <v>0</v>
      </c>
      <c r="N13" s="32">
        <v>1</v>
      </c>
    </row>
    <row r="14" spans="1:14" s="1" customFormat="1" ht="108">
      <c r="A14" s="45"/>
      <c r="B14" s="45"/>
      <c r="C14" s="28" t="s">
        <v>87</v>
      </c>
      <c r="D14" s="27" t="s">
        <v>85</v>
      </c>
      <c r="E14" s="27" t="s">
        <v>52</v>
      </c>
      <c r="F14" s="27" t="s">
        <v>45</v>
      </c>
      <c r="G14" s="27" t="s">
        <v>86</v>
      </c>
      <c r="H14" s="27" t="s">
        <v>46</v>
      </c>
      <c r="I14" s="32"/>
      <c r="J14" s="37">
        <v>1.61</v>
      </c>
      <c r="K14" s="26">
        <v>1.55</v>
      </c>
      <c r="L14" s="37">
        <f t="shared" si="0"/>
        <v>0</v>
      </c>
      <c r="M14" s="39">
        <f t="shared" si="1"/>
        <v>0</v>
      </c>
      <c r="N14" s="32">
        <v>1</v>
      </c>
    </row>
    <row r="15" spans="1:14" s="1" customFormat="1" ht="108">
      <c r="A15" s="46"/>
      <c r="B15" s="46"/>
      <c r="C15" s="28" t="s">
        <v>90</v>
      </c>
      <c r="D15" s="27" t="s">
        <v>88</v>
      </c>
      <c r="E15" s="27" t="s">
        <v>52</v>
      </c>
      <c r="F15" s="27" t="s">
        <v>45</v>
      </c>
      <c r="G15" s="27" t="s">
        <v>89</v>
      </c>
      <c r="H15" s="27" t="s">
        <v>46</v>
      </c>
      <c r="I15" s="32"/>
      <c r="J15" s="37">
        <v>1.61</v>
      </c>
      <c r="K15" s="26">
        <v>1.55</v>
      </c>
      <c r="L15" s="37">
        <f t="shared" si="0"/>
        <v>0</v>
      </c>
      <c r="M15" s="39">
        <f t="shared" si="1"/>
        <v>0</v>
      </c>
      <c r="N15" s="32">
        <v>1</v>
      </c>
    </row>
    <row r="16" spans="1:14" s="1" customFormat="1" ht="120">
      <c r="A16" s="44">
        <v>93</v>
      </c>
      <c r="B16" s="44" t="s">
        <v>92</v>
      </c>
      <c r="C16" s="28" t="s">
        <v>94</v>
      </c>
      <c r="D16" s="27" t="s">
        <v>93</v>
      </c>
      <c r="E16" s="27" t="s">
        <v>52</v>
      </c>
      <c r="F16" s="27" t="s">
        <v>45</v>
      </c>
      <c r="G16" s="27" t="s">
        <v>96</v>
      </c>
      <c r="H16" s="27" t="s">
        <v>46</v>
      </c>
      <c r="I16" s="32"/>
      <c r="J16" s="37">
        <v>2.03</v>
      </c>
      <c r="K16" s="26">
        <v>1.66</v>
      </c>
      <c r="L16" s="37">
        <f t="shared" si="0"/>
        <v>0</v>
      </c>
      <c r="M16" s="39">
        <f t="shared" si="1"/>
        <v>0</v>
      </c>
      <c r="N16" s="32">
        <v>1</v>
      </c>
    </row>
    <row r="17" spans="1:14" s="1" customFormat="1" ht="120">
      <c r="A17" s="45"/>
      <c r="B17" s="45"/>
      <c r="C17" s="28" t="s">
        <v>97</v>
      </c>
      <c r="D17" s="27" t="s">
        <v>95</v>
      </c>
      <c r="E17" s="27" t="s">
        <v>52</v>
      </c>
      <c r="F17" s="27" t="s">
        <v>45</v>
      </c>
      <c r="G17" s="27" t="s">
        <v>99</v>
      </c>
      <c r="H17" s="27" t="s">
        <v>46</v>
      </c>
      <c r="I17" s="32"/>
      <c r="J17" s="37">
        <v>2.03</v>
      </c>
      <c r="K17" s="26">
        <v>1.66</v>
      </c>
      <c r="L17" s="37">
        <f t="shared" si="0"/>
        <v>0</v>
      </c>
      <c r="M17" s="39">
        <f t="shared" si="1"/>
        <v>0</v>
      </c>
      <c r="N17" s="32">
        <v>1</v>
      </c>
    </row>
    <row r="18" spans="1:14" s="1" customFormat="1" ht="120">
      <c r="A18" s="46"/>
      <c r="B18" s="46"/>
      <c r="C18" s="28" t="s">
        <v>100</v>
      </c>
      <c r="D18" s="27" t="s">
        <v>98</v>
      </c>
      <c r="E18" s="27" t="s">
        <v>52</v>
      </c>
      <c r="F18" s="27" t="s">
        <v>45</v>
      </c>
      <c r="G18" s="27" t="s">
        <v>145</v>
      </c>
      <c r="H18" s="27" t="s">
        <v>46</v>
      </c>
      <c r="I18" s="32"/>
      <c r="J18" s="37">
        <v>2.03</v>
      </c>
      <c r="K18" s="26">
        <v>1.66</v>
      </c>
      <c r="L18" s="37">
        <f t="shared" si="0"/>
        <v>0</v>
      </c>
      <c r="M18" s="39">
        <f t="shared" si="1"/>
        <v>0</v>
      </c>
      <c r="N18" s="32">
        <v>1</v>
      </c>
    </row>
    <row r="19" spans="1:14" s="1" customFormat="1" ht="36">
      <c r="A19" s="27">
        <v>97</v>
      </c>
      <c r="B19" s="27" t="s">
        <v>101</v>
      </c>
      <c r="C19" s="28" t="s">
        <v>131</v>
      </c>
      <c r="D19" s="27" t="s">
        <v>102</v>
      </c>
      <c r="E19" s="27" t="s">
        <v>52</v>
      </c>
      <c r="F19" s="27" t="s">
        <v>11</v>
      </c>
      <c r="G19" s="27" t="s">
        <v>103</v>
      </c>
      <c r="H19" s="27" t="s">
        <v>65</v>
      </c>
      <c r="I19" s="32"/>
      <c r="J19" s="37">
        <v>156.06</v>
      </c>
      <c r="K19" s="26">
        <v>135</v>
      </c>
      <c r="L19" s="37">
        <f>I19*J19</f>
        <v>0</v>
      </c>
      <c r="M19" s="39">
        <f>I19*K19</f>
        <v>0</v>
      </c>
      <c r="N19" s="32">
        <v>1</v>
      </c>
    </row>
    <row r="20" spans="1:14" s="1" customFormat="1" ht="48">
      <c r="A20" s="27">
        <v>101</v>
      </c>
      <c r="B20" s="27" t="s">
        <v>104</v>
      </c>
      <c r="C20" s="28" t="s">
        <v>132</v>
      </c>
      <c r="D20" s="27" t="s">
        <v>105</v>
      </c>
      <c r="E20" s="27" t="s">
        <v>52</v>
      </c>
      <c r="F20" s="27" t="s">
        <v>11</v>
      </c>
      <c r="G20" s="27" t="s">
        <v>106</v>
      </c>
      <c r="H20" s="27" t="s">
        <v>13</v>
      </c>
      <c r="I20" s="32"/>
      <c r="J20" s="37">
        <v>124.7</v>
      </c>
      <c r="K20" s="26">
        <v>123</v>
      </c>
      <c r="L20" s="37">
        <f aca="true" t="shared" si="2" ref="L20:L29">I20*J20</f>
        <v>0</v>
      </c>
      <c r="M20" s="39">
        <f aca="true" t="shared" si="3" ref="M20:M29">I20*K20</f>
        <v>0</v>
      </c>
      <c r="N20" s="32">
        <v>1</v>
      </c>
    </row>
    <row r="21" spans="1:14" s="1" customFormat="1" ht="24">
      <c r="A21" s="27">
        <v>131</v>
      </c>
      <c r="B21" s="27" t="s">
        <v>107</v>
      </c>
      <c r="C21" s="28" t="s">
        <v>133</v>
      </c>
      <c r="D21" s="27" t="s">
        <v>108</v>
      </c>
      <c r="E21" s="27" t="s">
        <v>52</v>
      </c>
      <c r="F21" s="27" t="s">
        <v>109</v>
      </c>
      <c r="G21" s="27" t="s">
        <v>110</v>
      </c>
      <c r="H21" s="27" t="s">
        <v>12</v>
      </c>
      <c r="I21" s="32"/>
      <c r="J21" s="37">
        <v>158.82</v>
      </c>
      <c r="K21" s="26">
        <v>157.5</v>
      </c>
      <c r="L21" s="37">
        <f t="shared" si="2"/>
        <v>0</v>
      </c>
      <c r="M21" s="39">
        <f t="shared" si="3"/>
        <v>0</v>
      </c>
      <c r="N21" s="32">
        <v>1</v>
      </c>
    </row>
    <row r="22" spans="1:14" s="1" customFormat="1" ht="24">
      <c r="A22" s="27">
        <v>134</v>
      </c>
      <c r="B22" s="27" t="s">
        <v>111</v>
      </c>
      <c r="C22" s="28" t="s">
        <v>134</v>
      </c>
      <c r="D22" s="27" t="s">
        <v>112</v>
      </c>
      <c r="E22" s="27" t="s">
        <v>52</v>
      </c>
      <c r="F22" s="27" t="s">
        <v>11</v>
      </c>
      <c r="G22" s="27" t="s">
        <v>47</v>
      </c>
      <c r="H22" s="27" t="s">
        <v>13</v>
      </c>
      <c r="I22" s="32"/>
      <c r="J22" s="37">
        <v>58.220000000000006</v>
      </c>
      <c r="K22" s="26">
        <v>52</v>
      </c>
      <c r="L22" s="37">
        <f t="shared" si="2"/>
        <v>0</v>
      </c>
      <c r="M22" s="39">
        <f t="shared" si="3"/>
        <v>0</v>
      </c>
      <c r="N22" s="32">
        <v>1</v>
      </c>
    </row>
    <row r="23" spans="1:14" s="1" customFormat="1" ht="24">
      <c r="A23" s="27">
        <v>137</v>
      </c>
      <c r="B23" s="27" t="s">
        <v>113</v>
      </c>
      <c r="C23" s="28" t="s">
        <v>135</v>
      </c>
      <c r="D23" s="27" t="s">
        <v>112</v>
      </c>
      <c r="E23" s="27" t="s">
        <v>52</v>
      </c>
      <c r="F23" s="27" t="s">
        <v>11</v>
      </c>
      <c r="G23" s="27" t="s">
        <v>48</v>
      </c>
      <c r="H23" s="27" t="s">
        <v>13</v>
      </c>
      <c r="I23" s="32"/>
      <c r="J23" s="37">
        <v>52.96</v>
      </c>
      <c r="K23" s="26">
        <v>52.9</v>
      </c>
      <c r="L23" s="37">
        <f t="shared" si="2"/>
        <v>0</v>
      </c>
      <c r="M23" s="39">
        <f t="shared" si="3"/>
        <v>0</v>
      </c>
      <c r="N23" s="32">
        <v>1</v>
      </c>
    </row>
    <row r="24" spans="1:14" s="1" customFormat="1" ht="24">
      <c r="A24" s="27">
        <v>143</v>
      </c>
      <c r="B24" s="27" t="s">
        <v>114</v>
      </c>
      <c r="C24" s="28" t="s">
        <v>136</v>
      </c>
      <c r="D24" s="27" t="s">
        <v>112</v>
      </c>
      <c r="E24" s="27" t="s">
        <v>52</v>
      </c>
      <c r="F24" s="27" t="s">
        <v>11</v>
      </c>
      <c r="G24" s="27" t="s">
        <v>115</v>
      </c>
      <c r="H24" s="27" t="s">
        <v>13</v>
      </c>
      <c r="I24" s="32"/>
      <c r="J24" s="37">
        <v>146.09</v>
      </c>
      <c r="K24" s="26">
        <v>123</v>
      </c>
      <c r="L24" s="37">
        <f t="shared" si="2"/>
        <v>0</v>
      </c>
      <c r="M24" s="39">
        <f t="shared" si="3"/>
        <v>0</v>
      </c>
      <c r="N24" s="32">
        <v>1</v>
      </c>
    </row>
    <row r="25" spans="1:14" s="1" customFormat="1" ht="15">
      <c r="A25" s="27">
        <v>238</v>
      </c>
      <c r="B25" s="27" t="s">
        <v>116</v>
      </c>
      <c r="C25" s="28" t="s">
        <v>137</v>
      </c>
      <c r="D25" s="27" t="s">
        <v>117</v>
      </c>
      <c r="E25" s="27" t="s">
        <v>52</v>
      </c>
      <c r="F25" s="27" t="s">
        <v>11</v>
      </c>
      <c r="G25" s="27" t="s">
        <v>118</v>
      </c>
      <c r="H25" s="27" t="s">
        <v>65</v>
      </c>
      <c r="I25" s="32"/>
      <c r="J25" s="37">
        <v>308.37</v>
      </c>
      <c r="K25" s="26">
        <v>290</v>
      </c>
      <c r="L25" s="37">
        <f t="shared" si="2"/>
        <v>0</v>
      </c>
      <c r="M25" s="39">
        <f t="shared" si="3"/>
        <v>0</v>
      </c>
      <c r="N25" s="32">
        <v>1</v>
      </c>
    </row>
    <row r="26" spans="1:14" s="1" customFormat="1" ht="15">
      <c r="A26" s="27">
        <v>239</v>
      </c>
      <c r="B26" s="27" t="s">
        <v>119</v>
      </c>
      <c r="C26" s="28" t="s">
        <v>138</v>
      </c>
      <c r="D26" s="27" t="s">
        <v>117</v>
      </c>
      <c r="E26" s="27" t="s">
        <v>52</v>
      </c>
      <c r="F26" s="27" t="s">
        <v>11</v>
      </c>
      <c r="G26" s="27" t="s">
        <v>120</v>
      </c>
      <c r="H26" s="27" t="s">
        <v>65</v>
      </c>
      <c r="I26" s="32"/>
      <c r="J26" s="37">
        <v>375.27</v>
      </c>
      <c r="K26" s="26">
        <v>350</v>
      </c>
      <c r="L26" s="37">
        <f t="shared" si="2"/>
        <v>0</v>
      </c>
      <c r="M26" s="39">
        <f t="shared" si="3"/>
        <v>0</v>
      </c>
      <c r="N26" s="32">
        <v>1</v>
      </c>
    </row>
    <row r="27" spans="1:14" s="1" customFormat="1" ht="24">
      <c r="A27" s="27">
        <v>253</v>
      </c>
      <c r="B27" s="27" t="s">
        <v>121</v>
      </c>
      <c r="C27" s="28" t="s">
        <v>139</v>
      </c>
      <c r="D27" s="27" t="s">
        <v>122</v>
      </c>
      <c r="E27" s="27" t="s">
        <v>52</v>
      </c>
      <c r="F27" s="27" t="s">
        <v>11</v>
      </c>
      <c r="G27" s="27" t="s">
        <v>123</v>
      </c>
      <c r="H27" s="27" t="s">
        <v>142</v>
      </c>
      <c r="I27" s="32"/>
      <c r="J27" s="37">
        <v>138.6</v>
      </c>
      <c r="K27" s="26">
        <v>72.85</v>
      </c>
      <c r="L27" s="37">
        <f t="shared" si="2"/>
        <v>0</v>
      </c>
      <c r="M27" s="39">
        <f t="shared" si="3"/>
        <v>0</v>
      </c>
      <c r="N27" s="32">
        <v>4</v>
      </c>
    </row>
    <row r="28" spans="1:14" s="1" customFormat="1" ht="24">
      <c r="A28" s="27">
        <v>258</v>
      </c>
      <c r="B28" s="27" t="s">
        <v>124</v>
      </c>
      <c r="C28" s="28" t="s">
        <v>140</v>
      </c>
      <c r="D28" s="27" t="s">
        <v>125</v>
      </c>
      <c r="E28" s="27" t="s">
        <v>52</v>
      </c>
      <c r="F28" s="27" t="s">
        <v>11</v>
      </c>
      <c r="G28" s="27" t="s">
        <v>126</v>
      </c>
      <c r="H28" s="27" t="s">
        <v>127</v>
      </c>
      <c r="I28" s="32"/>
      <c r="J28" s="37">
        <v>1178.09</v>
      </c>
      <c r="K28" s="26">
        <v>501</v>
      </c>
      <c r="L28" s="37">
        <f t="shared" si="2"/>
        <v>0</v>
      </c>
      <c r="M28" s="39">
        <f t="shared" si="3"/>
        <v>0</v>
      </c>
      <c r="N28" s="32">
        <v>1</v>
      </c>
    </row>
    <row r="29" spans="1:14" s="1" customFormat="1" ht="24">
      <c r="A29" s="27">
        <v>334</v>
      </c>
      <c r="B29" s="27" t="s">
        <v>128</v>
      </c>
      <c r="C29" s="28" t="s">
        <v>141</v>
      </c>
      <c r="D29" s="27" t="s">
        <v>129</v>
      </c>
      <c r="E29" s="27" t="s">
        <v>52</v>
      </c>
      <c r="F29" s="27" t="s">
        <v>11</v>
      </c>
      <c r="G29" s="27" t="s">
        <v>130</v>
      </c>
      <c r="H29" s="27" t="s">
        <v>127</v>
      </c>
      <c r="I29" s="32"/>
      <c r="J29" s="37">
        <v>142.34</v>
      </c>
      <c r="K29" s="26">
        <v>125</v>
      </c>
      <c r="L29" s="37">
        <f t="shared" si="2"/>
        <v>0</v>
      </c>
      <c r="M29" s="39">
        <f t="shared" si="3"/>
        <v>0</v>
      </c>
      <c r="N29" s="32">
        <v>1</v>
      </c>
    </row>
    <row r="30" spans="1:14" s="1" customFormat="1" ht="15.75" customHeight="1">
      <c r="A30" s="41" t="s">
        <v>41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29"/>
      <c r="M30" s="29">
        <f>SUM(M6:M29)</f>
        <v>0</v>
      </c>
      <c r="N30" s="38">
        <v>0.1</v>
      </c>
    </row>
    <row r="31" spans="1:14" ht="15.75" customHeight="1">
      <c r="A31" s="42" t="s">
        <v>10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30"/>
      <c r="M31" s="30">
        <f>M30*N30</f>
        <v>0</v>
      </c>
      <c r="N31" s="2"/>
    </row>
    <row r="32" spans="1:14" ht="15.75" customHeight="1">
      <c r="A32" s="42" t="s">
        <v>42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30"/>
      <c r="M32" s="30">
        <f>M30+M31</f>
        <v>0</v>
      </c>
      <c r="N32" s="2"/>
    </row>
  </sheetData>
  <sheetProtection/>
  <mergeCells count="8">
    <mergeCell ref="A30:K30"/>
    <mergeCell ref="A32:K32"/>
    <mergeCell ref="A31:K31"/>
    <mergeCell ref="A2:M2"/>
    <mergeCell ref="A16:A18"/>
    <mergeCell ref="B16:B18"/>
    <mergeCell ref="B13:B15"/>
    <mergeCell ref="A13:A15"/>
  </mergeCells>
  <printOptions/>
  <pageMargins left="0.7086614173228347" right="0.7086614173228347" top="0.7480314960629921" bottom="0.7480314960629921" header="0.31496062992125984" footer="0.31496062992125984"/>
  <pageSetup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3" t="s">
        <v>14</v>
      </c>
      <c r="C2" s="3"/>
      <c r="D2" s="3"/>
      <c r="E2" s="4" t="s">
        <v>50</v>
      </c>
      <c r="F2" s="5"/>
      <c r="G2" s="5"/>
    </row>
    <row r="4" spans="2:7" ht="15.75" thickBot="1">
      <c r="B4" s="5"/>
      <c r="C4" s="5"/>
      <c r="D4" s="5"/>
      <c r="E4" s="5"/>
      <c r="F4" s="5"/>
      <c r="G4" s="5"/>
    </row>
    <row r="5" spans="2:7" ht="24.75" thickBot="1">
      <c r="B5" s="6" t="s">
        <v>15</v>
      </c>
      <c r="C5" s="7" t="s">
        <v>43</v>
      </c>
      <c r="D5" s="5"/>
      <c r="E5" s="8" t="s">
        <v>16</v>
      </c>
      <c r="F5" s="9" t="s">
        <v>17</v>
      </c>
      <c r="G5" s="10" t="s">
        <v>18</v>
      </c>
    </row>
    <row r="6" spans="2:7" ht="15.75" thickBot="1">
      <c r="B6" s="11"/>
      <c r="C6" s="12"/>
      <c r="D6" s="5"/>
      <c r="E6" s="13">
        <f>SUM(' B.Braun Adria d.o.o'!L6:L29)</f>
        <v>0</v>
      </c>
      <c r="F6" s="13">
        <f>SUM(' B.Braun Adria d.o.o'!M6:M29)</f>
        <v>0</v>
      </c>
      <c r="G6" s="14">
        <f>F6*1.1</f>
        <v>0</v>
      </c>
    </row>
    <row r="7" spans="2:7" ht="24.75" thickBot="1">
      <c r="B7" s="6" t="s">
        <v>19</v>
      </c>
      <c r="C7" s="15" t="s">
        <v>20</v>
      </c>
      <c r="D7" s="5"/>
      <c r="E7" s="47" t="s">
        <v>21</v>
      </c>
      <c r="F7" s="48"/>
      <c r="G7" s="49"/>
    </row>
    <row r="8" spans="2:7" ht="15.75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22</v>
      </c>
      <c r="C9" s="15" t="s">
        <v>23</v>
      </c>
      <c r="D9" s="5"/>
      <c r="E9" s="12"/>
      <c r="F9" s="12"/>
      <c r="G9" s="18"/>
    </row>
    <row r="10" spans="2:7" ht="15">
      <c r="B10" s="11"/>
      <c r="C10" s="12"/>
      <c r="D10" s="5"/>
      <c r="E10" s="12"/>
      <c r="F10" s="12"/>
      <c r="G10" s="18"/>
    </row>
    <row r="11" spans="2:7" ht="15">
      <c r="B11" s="6" t="s">
        <v>24</v>
      </c>
      <c r="C11" s="15" t="s">
        <v>25</v>
      </c>
      <c r="D11" s="5"/>
      <c r="E11" s="12"/>
      <c r="F11" s="12"/>
      <c r="G11" s="18"/>
    </row>
    <row r="12" spans="2:7" ht="15">
      <c r="B12" s="11"/>
      <c r="C12" s="12"/>
      <c r="D12" s="5"/>
      <c r="E12" s="5"/>
      <c r="F12" s="5"/>
      <c r="G12" s="18"/>
    </row>
    <row r="13" spans="2:7" ht="15.75">
      <c r="B13" s="6" t="s">
        <v>26</v>
      </c>
      <c r="C13" s="15" t="s">
        <v>27</v>
      </c>
      <c r="D13" s="5"/>
      <c r="E13" s="19" t="s">
        <v>28</v>
      </c>
      <c r="F13" s="20">
        <f>SUBTOTAL(101,' B.Braun Adria d.o.o'!N6:N29)</f>
        <v>1.2083333333333333</v>
      </c>
      <c r="G13" s="18"/>
    </row>
    <row r="14" spans="2:7" ht="15">
      <c r="B14" s="11"/>
      <c r="C14" s="12"/>
      <c r="D14" s="5"/>
      <c r="E14" s="12"/>
      <c r="F14" s="12"/>
      <c r="G14" s="18"/>
    </row>
    <row r="15" spans="2:7" ht="15">
      <c r="B15" s="6" t="s">
        <v>29</v>
      </c>
      <c r="C15" s="7" t="s">
        <v>30</v>
      </c>
      <c r="D15" s="5"/>
      <c r="E15" s="19" t="s">
        <v>31</v>
      </c>
      <c r="F15" s="15" t="s">
        <v>32</v>
      </c>
      <c r="G15" s="5"/>
    </row>
    <row r="16" spans="2:7" ht="15">
      <c r="B16" s="11"/>
      <c r="C16" s="12"/>
      <c r="D16" s="5"/>
      <c r="E16" s="5"/>
      <c r="F16" s="5"/>
      <c r="G16" s="5"/>
    </row>
    <row r="17" spans="2:7" ht="25.5">
      <c r="B17" s="6" t="s">
        <v>33</v>
      </c>
      <c r="C17" s="7" t="s">
        <v>144</v>
      </c>
      <c r="D17" s="5"/>
      <c r="E17" s="5"/>
      <c r="F17" s="5"/>
      <c r="G17" s="5"/>
    </row>
    <row r="18" spans="2:7" ht="15">
      <c r="B18" s="11"/>
      <c r="C18" s="12"/>
      <c r="D18" s="5"/>
      <c r="E18" s="5"/>
      <c r="F18" s="5"/>
      <c r="G18" s="5"/>
    </row>
    <row r="19" spans="2:3" ht="15">
      <c r="B19" s="6" t="s">
        <v>34</v>
      </c>
      <c r="C19" s="7" t="s">
        <v>35</v>
      </c>
    </row>
    <row r="20" spans="2:3" ht="15">
      <c r="B20" s="11"/>
      <c r="C20" s="12"/>
    </row>
    <row r="21" spans="2:3" ht="15">
      <c r="B21" s="6" t="s">
        <v>36</v>
      </c>
      <c r="C21" s="31">
        <v>33600000</v>
      </c>
    </row>
    <row r="35" ht="15">
      <c r="B35" s="2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2016-09-01T07:12:45Z</cp:lastPrinted>
  <dcterms:created xsi:type="dcterms:W3CDTF">2016-01-05T12:06:43Z</dcterms:created>
  <dcterms:modified xsi:type="dcterms:W3CDTF">2016-10-03T11:41:35Z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