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<sst xmlns="http://schemas.openxmlformats.org/spreadsheetml/2006/main" count="71" uniqueCount="66">
  <si>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</si>
  <si>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</si>
  <si>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</si>
  <si>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</si>
  <si>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</si>
  <si>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</si>
  <si>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</si>
  <si>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</si>
  <si>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</si>
  <si>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</si>
  <si>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</si>
  <si>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</si>
  <si>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</si>
  <si>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</si>
  <si>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</si>
  <si>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</si>
  <si>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</si>
  <si>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</si>
  <si>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</si>
  <si>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</si>
  <si>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</si>
  <si>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</si>
  <si>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</si>
  <si>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</si>
  <si>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</si>
  <si>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</si>
  <si>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</si>
  <si>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</si>
  <si>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</si>
  <si>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</si>
  <si>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</si>
  <si>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</si>
  <si>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</si>
  <si>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</si>
  <si>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</si>
  <si>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</si>
  <si>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</si>
  <si>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epoetin alfa za intravensku i supkutanu primenu</t>
  </si>
  <si>
    <t>EPREX</t>
  </si>
  <si>
    <t>Cilag AG</t>
  </si>
  <si>
    <t>rastvor za injekciju</t>
  </si>
  <si>
    <t>bendamustin</t>
  </si>
  <si>
    <t>0031002                            0031003</t>
  </si>
  <si>
    <t>RIBOMUSTIN</t>
  </si>
  <si>
    <t>prašak za koncentrat za rastvor za infuziju</t>
  </si>
  <si>
    <t>bortezomib</t>
  </si>
  <si>
    <t>VELCADE</t>
  </si>
  <si>
    <t>Jansen Pharmaceutica N.V.</t>
  </si>
  <si>
    <t>prašak za rastvor za injekciju</t>
  </si>
  <si>
    <t>2000 i.j.</t>
  </si>
  <si>
    <t>injekcioni špric</t>
  </si>
  <si>
    <t>25 mg i 100 mg</t>
  </si>
  <si>
    <t>mg</t>
  </si>
  <si>
    <t xml:space="preserve">Temmler Werke GmbH </t>
  </si>
  <si>
    <t>1 mg</t>
  </si>
  <si>
    <t>bočica staklena</t>
  </si>
  <si>
    <t xml:space="preserve">0039100 </t>
  </si>
  <si>
    <t xml:space="preserve">VELCADE </t>
  </si>
  <si>
    <t>3,5 mg</t>
  </si>
  <si>
    <t>0069152</t>
  </si>
  <si>
    <t>0039101</t>
  </si>
  <si>
    <t>INPHARM CO D.O.O.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</si>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</sst>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4" fontId="38" fillId="0" borderId="22" xfId="0" applyNumberFormat="1" applyFont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 vertical="center" wrapText="1"/>
    </xf>
    <xf numFmtId="0" fontId="3" fillId="35" borderId="24" xfId="56" applyNumberFormat="1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/>
    </xf>
    <xf numFmtId="4" fontId="38" fillId="0" borderId="25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38" fillId="0" borderId="26" xfId="0" applyNumberFormat="1" applyFont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45" fillId="0" borderId="11" xfId="55" applyFont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38" fillId="34" borderId="11" xfId="0" applyFont="1" applyFill="1" applyBorder="1" applyAlignment="1">
      <alignment vertical="center" wrapText="1"/>
    </xf>
    <xf numFmtId="4" fontId="38" fillId="34" borderId="26" xfId="0" applyNumberFormat="1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27" xfId="0" applyFont="1" applyFill="1" applyBorder="1" applyAlignment="1">
      <alignment vertical="center" wrapText="1"/>
    </xf>
    <xf numFmtId="4" fontId="38" fillId="34" borderId="28" xfId="0" applyNumberFormat="1" applyFont="1" applyFill="1" applyBorder="1" applyAlignment="1">
      <alignment horizontal="right" vertical="center" wrapText="1"/>
    </xf>
    <xf numFmtId="0" fontId="38" fillId="34" borderId="29" xfId="0" applyFont="1" applyFill="1" applyBorder="1" applyAlignment="1">
      <alignment horizontal="right" vertical="center" wrapText="1"/>
    </xf>
    <xf numFmtId="0" fontId="38" fillId="34" borderId="30" xfId="0" applyFont="1" applyFill="1" applyBorder="1" applyAlignment="1">
      <alignment horizontal="right" vertical="center" wrapText="1"/>
    </xf>
    <xf numFmtId="0" fontId="38" fillId="34" borderId="31" xfId="0" applyFont="1" applyFill="1" applyBorder="1" applyAlignment="1">
      <alignment horizontal="right" vertical="center" wrapText="1"/>
    </xf>
    <xf numFmtId="0" fontId="38" fillId="34" borderId="21" xfId="0" applyFont="1" applyFill="1" applyBorder="1" applyAlignment="1">
      <alignment horizontal="right" vertical="center" wrapText="1"/>
    </xf>
    <xf numFmtId="0" fontId="38" fillId="34" borderId="22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32" xfId="0" applyFont="1" applyFill="1" applyBorder="1" applyAlignment="1">
      <alignment horizontal="right" vertical="center" wrapText="1"/>
    </xf>
    <xf numFmtId="0" fontId="38" fillId="34" borderId="33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34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8.140625" style="25" customWidth="1"/>
    <col min="2" max="2" width="18.28125" style="26" customWidth="1"/>
    <col min="3" max="3" width="11.140625" style="4" customWidth="1"/>
    <col min="4" max="4" width="16.7109375" style="4" customWidth="1"/>
    <col min="5" max="5" width="16.7109375" style="26" customWidth="1"/>
    <col min="6" max="6" width="14.8515625" style="4" customWidth="1"/>
    <col min="7" max="7" width="9.140625" style="4" customWidth="1"/>
    <col min="8" max="8" width="12.57421875" style="4" customWidth="1"/>
    <col min="9" max="9" width="10.00390625" style="4" customWidth="1"/>
    <col min="10" max="10" width="12.00390625" style="4" hidden="1" customWidth="1"/>
    <col min="11" max="11" width="11.00390625" style="4" customWidth="1"/>
    <col min="12" max="12" width="13.00390625" style="4" hidden="1" customWidth="1"/>
    <col min="13" max="13" width="15.57421875" style="4" customWidth="1"/>
    <col min="14" max="14" width="16.28125" style="4" hidden="1" customWidth="1"/>
    <col min="15" max="16384" width="9.140625" style="4" customWidth="1"/>
  </cols>
  <sheetData>
    <row r="2" spans="1:14" ht="12.7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ht="13.5" thickBot="1"/>
    <row r="5" spans="1:14" ht="53.25" customHeight="1" thickTop="1">
      <c r="A5" s="30" t="s">
        <v>31</v>
      </c>
      <c r="B5" s="33" t="s">
        <v>35</v>
      </c>
      <c r="C5" s="34" t="s">
        <v>0</v>
      </c>
      <c r="D5" s="34" t="s">
        <v>36</v>
      </c>
      <c r="E5" s="34" t="s">
        <v>2</v>
      </c>
      <c r="F5" s="34" t="s">
        <v>1</v>
      </c>
      <c r="G5" s="34" t="s">
        <v>10</v>
      </c>
      <c r="H5" s="35" t="s">
        <v>3</v>
      </c>
      <c r="I5" s="34" t="s">
        <v>4</v>
      </c>
      <c r="J5" s="27" t="s">
        <v>5</v>
      </c>
      <c r="K5" s="34" t="s">
        <v>6</v>
      </c>
      <c r="L5" s="28" t="s">
        <v>7</v>
      </c>
      <c r="M5" s="29" t="s">
        <v>8</v>
      </c>
      <c r="N5" s="2" t="s">
        <v>9</v>
      </c>
    </row>
    <row r="6" spans="1:14" s="26" customFormat="1" ht="80.25" customHeight="1">
      <c r="A6" s="31">
        <v>1</v>
      </c>
      <c r="B6" s="3" t="s">
        <v>37</v>
      </c>
      <c r="C6" s="38" t="s">
        <v>59</v>
      </c>
      <c r="D6" s="36" t="s">
        <v>38</v>
      </c>
      <c r="E6" s="36" t="s">
        <v>39</v>
      </c>
      <c r="F6" s="3" t="s">
        <v>40</v>
      </c>
      <c r="G6" s="3" t="s">
        <v>49</v>
      </c>
      <c r="H6" s="3" t="s">
        <v>50</v>
      </c>
      <c r="I6" s="37"/>
      <c r="J6" s="32">
        <v>1216.53</v>
      </c>
      <c r="K6" s="5">
        <v>1216.53</v>
      </c>
      <c r="L6" s="40">
        <f>I6*J6</f>
        <v>0</v>
      </c>
      <c r="M6" s="43">
        <f>I6*K6</f>
        <v>0</v>
      </c>
      <c r="N6" s="23">
        <v>1</v>
      </c>
    </row>
    <row r="7" spans="1:14" ht="80.25" customHeight="1">
      <c r="A7" s="31">
        <v>7</v>
      </c>
      <c r="B7" s="3" t="s">
        <v>41</v>
      </c>
      <c r="C7" s="39" t="s">
        <v>42</v>
      </c>
      <c r="D7" s="36" t="s">
        <v>43</v>
      </c>
      <c r="E7" s="36" t="s">
        <v>53</v>
      </c>
      <c r="F7" s="3" t="s">
        <v>44</v>
      </c>
      <c r="G7" s="3" t="s">
        <v>51</v>
      </c>
      <c r="H7" s="3" t="s">
        <v>52</v>
      </c>
      <c r="I7" s="37"/>
      <c r="J7" s="41">
        <v>199.61</v>
      </c>
      <c r="K7" s="36">
        <v>197.61</v>
      </c>
      <c r="L7" s="40">
        <f>I7*J7</f>
        <v>0</v>
      </c>
      <c r="M7" s="43">
        <f>I7*K7</f>
        <v>0</v>
      </c>
      <c r="N7" s="23">
        <v>1</v>
      </c>
    </row>
    <row r="8" spans="1:14" s="26" customFormat="1" ht="80.25" customHeight="1">
      <c r="A8" s="31">
        <v>21</v>
      </c>
      <c r="B8" s="3" t="s">
        <v>45</v>
      </c>
      <c r="C8" s="38" t="s">
        <v>60</v>
      </c>
      <c r="D8" s="36" t="s">
        <v>46</v>
      </c>
      <c r="E8" s="36" t="s">
        <v>47</v>
      </c>
      <c r="F8" s="3" t="s">
        <v>48</v>
      </c>
      <c r="G8" s="3" t="s">
        <v>54</v>
      </c>
      <c r="H8" s="3" t="s">
        <v>55</v>
      </c>
      <c r="I8" s="37"/>
      <c r="J8" s="5">
        <v>19491.2</v>
      </c>
      <c r="K8" s="42">
        <v>11855.7</v>
      </c>
      <c r="L8" s="40">
        <f>I8*J8</f>
        <v>0</v>
      </c>
      <c r="M8" s="43">
        <f>I8*K8</f>
        <v>0</v>
      </c>
      <c r="N8" s="23">
        <v>1</v>
      </c>
    </row>
    <row r="9" spans="1:14" s="26" customFormat="1" ht="80.25" customHeight="1">
      <c r="A9" s="31">
        <v>22</v>
      </c>
      <c r="B9" s="3" t="s">
        <v>45</v>
      </c>
      <c r="C9" s="14" t="s">
        <v>56</v>
      </c>
      <c r="D9" s="3" t="s">
        <v>57</v>
      </c>
      <c r="E9" s="3" t="s">
        <v>47</v>
      </c>
      <c r="F9" s="3" t="s">
        <v>48</v>
      </c>
      <c r="G9" s="3" t="s">
        <v>58</v>
      </c>
      <c r="H9" s="3" t="s">
        <v>55</v>
      </c>
      <c r="I9" s="3"/>
      <c r="J9" s="5">
        <v>68219.2</v>
      </c>
      <c r="K9" s="42">
        <v>32808</v>
      </c>
      <c r="L9" s="40">
        <f>I9*J9</f>
        <v>0</v>
      </c>
      <c r="M9" s="43">
        <f>I9*K9</f>
        <v>0</v>
      </c>
      <c r="N9" s="23">
        <v>4</v>
      </c>
    </row>
    <row r="10" spans="1:14" ht="12.75" customHeight="1">
      <c r="A10" s="56" t="s">
        <v>11</v>
      </c>
      <c r="B10" s="59"/>
      <c r="C10" s="59"/>
      <c r="D10" s="59"/>
      <c r="E10" s="59"/>
      <c r="F10" s="59"/>
      <c r="G10" s="59"/>
      <c r="H10" s="59"/>
      <c r="I10" s="59"/>
      <c r="J10" s="57"/>
      <c r="K10" s="60"/>
      <c r="L10" s="48"/>
      <c r="M10" s="49">
        <f>M6+M7+M8+M9</f>
        <v>0</v>
      </c>
      <c r="N10" s="23"/>
    </row>
    <row r="11" spans="1:14" ht="12.75" customHeight="1">
      <c r="A11" s="56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0"/>
      <c r="M11" s="49">
        <f>M10*0.1</f>
        <v>0</v>
      </c>
      <c r="N11" s="23"/>
    </row>
    <row r="12" spans="1:14" ht="13.5" customHeight="1" thickBot="1">
      <c r="A12" s="53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  <c r="L12" s="51"/>
      <c r="M12" s="52">
        <f>M11+M10</f>
        <v>0</v>
      </c>
      <c r="N12" s="23"/>
    </row>
    <row r="13" ht="13.5" thickTop="1"/>
  </sheetData>
  <sheetProtection/>
  <mergeCells count="5">
    <mergeCell ref="A12:K12"/>
    <mergeCell ref="A11:K11"/>
    <mergeCell ref="A2:N2"/>
    <mergeCell ref="A3:N3"/>
    <mergeCell ref="A10:K10"/>
  </mergeCells>
  <printOptions/>
  <pageMargins left="0.7" right="0.7" top="0.75" bottom="0.75" header="0.3" footer="0.3"/>
  <pageSetup orientation="landscape" scale="84" r:id="rId1"/>
  <ignoredErrors>
    <ignoredError sqref="C6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14</v>
      </c>
      <c r="C2" s="13"/>
      <c r="D2" s="13"/>
      <c r="E2" s="13" t="s">
        <v>61</v>
      </c>
    </row>
    <row r="4" ht="15" thickBot="1"/>
    <row r="5" spans="2:7" ht="24.75" thickBot="1">
      <c r="B5" s="6" t="s">
        <v>19</v>
      </c>
      <c r="C5" s="7" t="s">
        <v>32</v>
      </c>
      <c r="E5" s="15" t="s">
        <v>15</v>
      </c>
      <c r="F5" s="16" t="s">
        <v>16</v>
      </c>
      <c r="G5" s="17" t="s">
        <v>17</v>
      </c>
    </row>
    <row r="6" spans="2:7" ht="15" thickBot="1">
      <c r="B6" s="8"/>
      <c r="C6" s="9"/>
      <c r="E6" s="18">
        <f>SUBTOTAL(9,specifikacija!L6:L9)</f>
        <v>0</v>
      </c>
      <c r="F6" s="18">
        <f>SUBTOTAL(9,specifikacija!M6:M9)</f>
        <v>0</v>
      </c>
      <c r="G6" s="19">
        <f>F6*1.1</f>
        <v>0</v>
      </c>
    </row>
    <row r="7" spans="2:7" ht="36.75" thickBot="1">
      <c r="B7" s="6" t="s">
        <v>20</v>
      </c>
      <c r="C7" s="45" t="s">
        <v>62</v>
      </c>
      <c r="E7" s="61" t="s">
        <v>18</v>
      </c>
      <c r="F7" s="62"/>
      <c r="G7" s="63"/>
    </row>
    <row r="8" spans="2:7" ht="15" thickBot="1">
      <c r="B8" s="8"/>
      <c r="C8" s="9"/>
      <c r="E8" s="20">
        <f>E6/1000</f>
        <v>0</v>
      </c>
      <c r="F8" s="21">
        <f>F6/1000</f>
        <v>0</v>
      </c>
      <c r="G8" s="22">
        <f>G6/1000</f>
        <v>0</v>
      </c>
    </row>
    <row r="9" spans="2:7" ht="15">
      <c r="B9" s="6" t="s">
        <v>21</v>
      </c>
      <c r="C9" s="10" t="s">
        <v>33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22</v>
      </c>
      <c r="C11" s="10" t="s">
        <v>26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23</v>
      </c>
      <c r="C13" s="46" t="s">
        <v>63</v>
      </c>
      <c r="E13" s="11" t="s">
        <v>28</v>
      </c>
      <c r="F13" s="44">
        <f>SUBTOTAL(101,specifikacija!N6:N9)</f>
        <v>1.75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24</v>
      </c>
      <c r="C15" s="7" t="s">
        <v>34</v>
      </c>
      <c r="E15" s="11" t="s">
        <v>29</v>
      </c>
      <c r="F15" s="10" t="s">
        <v>27</v>
      </c>
    </row>
    <row r="16" spans="2:3" ht="14.25">
      <c r="B16" s="8"/>
      <c r="C16" s="9"/>
    </row>
    <row r="17" spans="2:3" ht="15">
      <c r="B17" s="47" t="s">
        <v>64</v>
      </c>
      <c r="C17" s="46" t="s">
        <v>65</v>
      </c>
    </row>
    <row r="18" spans="2:3" ht="14.25">
      <c r="B18" s="8"/>
      <c r="C18" s="9"/>
    </row>
    <row r="19" spans="2:3" ht="15">
      <c r="B19" s="6" t="s">
        <v>25</v>
      </c>
      <c r="C19" s="12">
        <v>33600000</v>
      </c>
    </row>
    <row r="25" ht="14.25">
      <c r="G25" s="24"/>
    </row>
    <row r="26" ht="14.25">
      <c r="G26" s="24"/>
    </row>
    <row r="27" ht="14.25">
      <c r="G27" s="24"/>
    </row>
    <row r="28" ht="14.25">
      <c r="G28" s="24"/>
    </row>
    <row r="29" ht="14.25">
      <c r="G29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2016-09-13T11:13:05Z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