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<sst xmlns="http://schemas.openxmlformats.org/spreadsheetml/2006/main" count="57" uniqueCount="52">
  <si>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</si>
  <si>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</si>
  <si>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</si>
  <si>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</si>
  <si>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</si>
  <si>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</si>
  <si>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</si>
  <si>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</si>
  <si>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</si>
  <si>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</si>
  <si>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</si>
  <si>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</si>
  <si>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</si>
  <si>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</si>
  <si>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</si>
  <si>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</si>
  <si>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</si>
  <si>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</si>
  <si>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</si>
  <si>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</si>
  <si>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</si>
  <si>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</si>
  <si>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</si>
  <si>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</si>
  <si>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</si>
  <si>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</si>
  <si>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</si>
  <si>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</si>
  <si>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</si>
  <si>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</si>
  <si>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</si>
  <si>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</si>
  <si>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</si>
  <si>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Предмет набавке</t>
  </si>
  <si>
    <t>Заштићени назив понуђеног добра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</si>
  <si>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</si>
  <si>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</si>
  <si>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</si>
  <si>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</si>
  <si>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404-1-110/16-62</t>
  </si>
  <si>
    <t>Лекови са Листе Б и Листе Д Листе лекова</t>
  </si>
  <si>
    <t>INPHARM CO D.O.O.</t>
  </si>
  <si>
    <t>mikafungin-natrijum 50 mg</t>
  </si>
  <si>
    <t>Mycamine®</t>
  </si>
  <si>
    <t>ASTELLAS IRELAND CO. LTD.</t>
  </si>
  <si>
    <t>prašak za rastvor za infuziju</t>
  </si>
  <si>
    <t>mikafungin-natrijum 100 mg</t>
  </si>
  <si>
    <t>bočica staklena</t>
  </si>
  <si>
    <t>50 mg</t>
  </si>
  <si>
    <t>100 mg</t>
  </si>
  <si>
    <t>0327562</t>
  </si>
  <si>
    <t>0327563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</si>
</sst>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241A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1B1B1B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3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8" fillId="0" borderId="18" xfId="0" applyNumberFormat="1" applyFont="1" applyFill="1" applyBorder="1" applyAlignment="1">
      <alignment vertical="center" wrapText="1"/>
    </xf>
    <xf numFmtId="4" fontId="48" fillId="0" borderId="16" xfId="0" applyNumberFormat="1" applyFont="1" applyFill="1" applyBorder="1" applyAlignment="1">
      <alignment vertical="center" wrapText="1"/>
    </xf>
    <xf numFmtId="0" fontId="47" fillId="0" borderId="11" xfId="55" applyFont="1" applyBorder="1" applyAlignment="1">
      <alignment horizontal="center" vertical="center" wrapText="1"/>
      <protection/>
    </xf>
    <xf numFmtId="4" fontId="46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3" fontId="49" fillId="0" borderId="11" xfId="0" applyNumberFormat="1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3" fillId="35" borderId="11" xfId="56" applyNumberFormat="1" applyFont="1" applyFill="1" applyBorder="1" applyAlignment="1">
      <alignment horizontal="center" vertical="center" wrapText="1"/>
      <protection/>
    </xf>
    <xf numFmtId="0" fontId="40" fillId="33" borderId="11" xfId="0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4" fontId="40" fillId="35" borderId="11" xfId="0" applyNumberFormat="1" applyFont="1" applyFill="1" applyBorder="1" applyAlignment="1">
      <alignment horizontal="center" vertical="center" wrapText="1"/>
    </xf>
    <xf numFmtId="4" fontId="40" fillId="34" borderId="11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0" fillId="34" borderId="11" xfId="0" applyFont="1" applyFill="1" applyBorder="1" applyAlignment="1">
      <alignment horizontal="right" vertical="center" wrapText="1"/>
    </xf>
    <xf numFmtId="4" fontId="48" fillId="34" borderId="15" xfId="0" applyNumberFormat="1" applyFont="1" applyFill="1" applyBorder="1" applyAlignment="1">
      <alignment horizontal="center" vertical="center" wrapText="1"/>
    </xf>
    <xf numFmtId="4" fontId="48" fillId="34" borderId="19" xfId="0" applyNumberFormat="1" applyFont="1" applyFill="1" applyBorder="1" applyAlignment="1">
      <alignment horizontal="center" vertical="center" wrapText="1"/>
    </xf>
    <xf numFmtId="4" fontId="48" fillId="34" borderId="16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%201%20i%202%20-%20Specifikacija%20lekova%20sa%20cenom%20i%20KVI%20obrazac%20Mer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ija"/>
      <sheetName val="Obrazac K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9.140625" style="21" customWidth="1"/>
    <col min="2" max="2" width="11.7109375" style="22" customWidth="1"/>
    <col min="3" max="3" width="11.140625" style="3" customWidth="1"/>
    <col min="4" max="4" width="16.00390625" style="3" customWidth="1"/>
    <col min="5" max="5" width="16.7109375" style="22" customWidth="1"/>
    <col min="6" max="6" width="14.8515625" style="3" customWidth="1"/>
    <col min="7" max="7" width="9.140625" style="3" customWidth="1"/>
    <col min="8" max="8" width="12.57421875" style="3" customWidth="1"/>
    <col min="9" max="9" width="10.00390625" style="3" customWidth="1"/>
    <col min="10" max="10" width="13.57421875" style="3" hidden="1" customWidth="1"/>
    <col min="11" max="11" width="11.00390625" style="3" customWidth="1"/>
    <col min="12" max="12" width="13.421875" style="3" hidden="1" customWidth="1"/>
    <col min="13" max="13" width="13.421875" style="3" customWidth="1"/>
    <col min="14" max="14" width="16.28125" style="3" hidden="1" customWidth="1"/>
    <col min="15" max="15" width="17.57421875" style="3" customWidth="1"/>
    <col min="16" max="16384" width="9.140625" style="3" customWidth="1"/>
  </cols>
  <sheetData>
    <row r="2" spans="1:15" ht="12.75" customHeight="1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9"/>
    </row>
    <row r="3" spans="1:15" ht="12.75" customHeight="1">
      <c r="A3" s="36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9"/>
    </row>
    <row r="4" ht="13.5" thickBot="1"/>
    <row r="5" spans="1:14" ht="53.25" customHeight="1" thickTop="1">
      <c r="A5" s="29" t="s">
        <v>31</v>
      </c>
      <c r="B5" s="29" t="s">
        <v>33</v>
      </c>
      <c r="C5" s="30" t="s">
        <v>0</v>
      </c>
      <c r="D5" s="30" t="s">
        <v>34</v>
      </c>
      <c r="E5" s="30" t="s">
        <v>2</v>
      </c>
      <c r="F5" s="30" t="s">
        <v>1</v>
      </c>
      <c r="G5" s="30" t="s">
        <v>10</v>
      </c>
      <c r="H5" s="31" t="s">
        <v>3</v>
      </c>
      <c r="I5" s="30" t="s">
        <v>4</v>
      </c>
      <c r="J5" s="32" t="s">
        <v>5</v>
      </c>
      <c r="K5" s="30" t="s">
        <v>6</v>
      </c>
      <c r="L5" s="33" t="s">
        <v>7</v>
      </c>
      <c r="M5" s="34" t="s">
        <v>8</v>
      </c>
      <c r="N5" s="2" t="s">
        <v>9</v>
      </c>
    </row>
    <row r="6" spans="1:14" s="49" customFormat="1" ht="80.25" customHeight="1">
      <c r="A6" s="42">
        <v>15</v>
      </c>
      <c r="B6" s="43" t="s">
        <v>42</v>
      </c>
      <c r="C6" s="44" t="s">
        <v>50</v>
      </c>
      <c r="D6" s="45" t="s">
        <v>43</v>
      </c>
      <c r="E6" s="45" t="s">
        <v>44</v>
      </c>
      <c r="F6" s="43" t="s">
        <v>45</v>
      </c>
      <c r="G6" s="43" t="s">
        <v>48</v>
      </c>
      <c r="H6" s="43" t="s">
        <v>47</v>
      </c>
      <c r="I6" s="43"/>
      <c r="J6" s="41">
        <v>22800.4</v>
      </c>
      <c r="K6" s="46">
        <v>22800.4</v>
      </c>
      <c r="L6" s="47">
        <f>I6*J6</f>
        <v>0</v>
      </c>
      <c r="M6" s="46">
        <f>I6*K6</f>
        <v>0</v>
      </c>
      <c r="N6" s="48">
        <v>1</v>
      </c>
    </row>
    <row r="7" spans="1:14" s="49" customFormat="1" ht="87.75" customHeight="1">
      <c r="A7" s="42">
        <v>16</v>
      </c>
      <c r="B7" s="43" t="s">
        <v>46</v>
      </c>
      <c r="C7" s="44" t="s">
        <v>51</v>
      </c>
      <c r="D7" s="45" t="s">
        <v>43</v>
      </c>
      <c r="E7" s="45" t="s">
        <v>44</v>
      </c>
      <c r="F7" s="43" t="s">
        <v>45</v>
      </c>
      <c r="G7" s="43" t="s">
        <v>49</v>
      </c>
      <c r="H7" s="43" t="s">
        <v>47</v>
      </c>
      <c r="I7" s="43"/>
      <c r="J7" s="41">
        <v>43810.6</v>
      </c>
      <c r="K7" s="46">
        <v>43810.6</v>
      </c>
      <c r="L7" s="47">
        <f>I7*J7</f>
        <v>0</v>
      </c>
      <c r="M7" s="46">
        <f>I7*K7</f>
        <v>0</v>
      </c>
      <c r="N7" s="48">
        <v>1</v>
      </c>
    </row>
    <row r="8" spans="1:14" ht="12.75" customHeight="1">
      <c r="A8" s="37" t="s">
        <v>11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5">
        <f>SUM(M6:M7)</f>
        <v>0</v>
      </c>
      <c r="N8" s="18"/>
    </row>
    <row r="9" spans="1:14" ht="12.75" customHeight="1">
      <c r="A9" s="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5">
        <f>M8*0.1</f>
        <v>0</v>
      </c>
      <c r="N9" s="18"/>
    </row>
    <row r="10" spans="1:14" ht="13.5" customHeigh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5">
        <f>M9+M8</f>
        <v>0</v>
      </c>
      <c r="N10" s="18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14</v>
      </c>
      <c r="C2" s="11"/>
      <c r="D2" s="11"/>
      <c r="E2" s="11" t="s">
        <v>41</v>
      </c>
    </row>
    <row r="4" ht="15" thickBot="1"/>
    <row r="5" spans="2:7" ht="24.75" thickBot="1">
      <c r="B5" s="4" t="s">
        <v>19</v>
      </c>
      <c r="C5" s="5" t="s">
        <v>39</v>
      </c>
      <c r="E5" s="12" t="s">
        <v>15</v>
      </c>
      <c r="F5" s="13" t="s">
        <v>16</v>
      </c>
      <c r="G5" s="14" t="s">
        <v>17</v>
      </c>
    </row>
    <row r="6" spans="2:7" ht="15" thickBot="1">
      <c r="B6" s="6"/>
      <c r="C6" s="7"/>
      <c r="E6" s="23">
        <f>SUBTOTAL(9,specifikacija!L6:L7)</f>
        <v>0</v>
      </c>
      <c r="F6" s="23">
        <f>SUBTOTAL(9,specifikacija!M6:M7)</f>
        <v>0</v>
      </c>
      <c r="G6" s="24">
        <f>F6*1.1</f>
        <v>0</v>
      </c>
    </row>
    <row r="7" spans="2:7" ht="24.75" thickBot="1">
      <c r="B7" s="4" t="s">
        <v>20</v>
      </c>
      <c r="C7" s="25" t="s">
        <v>35</v>
      </c>
      <c r="E7" s="38" t="s">
        <v>18</v>
      </c>
      <c r="F7" s="39"/>
      <c r="G7" s="40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21</v>
      </c>
      <c r="C9" s="8" t="s">
        <v>32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22</v>
      </c>
      <c r="C11" s="8" t="s">
        <v>26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23</v>
      </c>
      <c r="C13" s="26" t="s">
        <v>36</v>
      </c>
      <c r="E13" s="9" t="s">
        <v>28</v>
      </c>
      <c r="F13" s="28">
        <f>SUBTOTAL(101,specifikacija!N6:N7)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24</v>
      </c>
      <c r="C15" s="5" t="s">
        <v>40</v>
      </c>
      <c r="E15" s="9" t="s">
        <v>29</v>
      </c>
      <c r="F15" s="8" t="s">
        <v>27</v>
      </c>
    </row>
    <row r="16" spans="2:3" ht="14.25">
      <c r="B16" s="6"/>
      <c r="C16" s="7"/>
    </row>
    <row r="17" spans="2:3" ht="15">
      <c r="B17" s="27" t="s">
        <v>37</v>
      </c>
      <c r="C17" s="26" t="s">
        <v>38</v>
      </c>
    </row>
    <row r="18" spans="2:3" ht="14.25">
      <c r="B18" s="6"/>
      <c r="C18" s="7"/>
    </row>
    <row r="19" spans="2:3" ht="15">
      <c r="B19" s="4" t="s">
        <v>25</v>
      </c>
      <c r="C19" s="10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2016-11-29T08:47:13Z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