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armaSwiss - specifikacija" sheetId="1" r:id="rId1"/>
    <sheet name="PharmaSwiss - Obrazac KVI" sheetId="2" r:id="rId2"/>
  </sheets>
  <definedNames>
    <definedName name="_xlnm.Print_Area" localSheetId="1">'PharmaSwiss - Obrazac KVI'!$A$1:$H$22</definedName>
    <definedName name="_xlnm.Print_Area" localSheetId="0">'PharmaSwiss - specifikacija'!$A$1:$M$14</definedName>
  </definedNames>
  <calcPr fullCalcOnLoad="1"/>
</workbook>
</file>

<file path=xl/sharedStrings.xml><?xml version="1.0" encoding="utf-8"?>
<sst xmlns="http://schemas.openxmlformats.org/spreadsheetml/2006/main" count="60" uniqueCount="55">
  <si>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</si>
  <si>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</si>
  <si>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</si>
  <si>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</si>
  <si>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</si>
  <si>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</si>
  <si>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</si>
  <si>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</si>
  <si>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</si>
  <si>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</si>
  <si>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</si>
  <si>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</si>
  <si>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</si>
  <si>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</si>
  <si>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</si>
  <si>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</si>
  <si>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</si>
  <si>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</si>
  <si>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</si>
  <si>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</si>
  <si>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</si>
  <si>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</si>
  <si>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</si>
  <si>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</si>
  <si>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</si>
  <si>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</si>
  <si>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</si>
  <si>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</si>
  <si>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</si>
  <si>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</si>
  <si>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</si>
  <si>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</si>
  <si>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</si>
  <si>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</si>
  <si>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</si>
  <si>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</si>
  <si>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</si>
  <si>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</si>
  <si>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</si>
  <si>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404-1-110/15-99</t>
  </si>
  <si>
    <t xml:space="preserve">Лекови са Б и Д Листе лекова за период од 6 месеци: Контрастна средства </t>
  </si>
  <si>
    <t>rastvor za injekciju</t>
  </si>
  <si>
    <t>ml</t>
  </si>
  <si>
    <t>Назив добављача: "PharmaSwiss" d.o.o.</t>
  </si>
  <si>
    <t>PharmaSwiss d.o.o.</t>
  </si>
  <si>
    <t>joheksol, 350 mg/ml</t>
  </si>
  <si>
    <t>jodiksanol</t>
  </si>
  <si>
    <t>Omnipaque™</t>
  </si>
  <si>
    <t>Visipaque™</t>
  </si>
  <si>
    <t>GE Healthcare Ireland</t>
  </si>
  <si>
    <t>50 ml (350 mg/ml)</t>
  </si>
  <si>
    <t>100 ml (350 mg/ml)</t>
  </si>
  <si>
    <t>200 ml (350 mg/ml)</t>
  </si>
  <si>
    <t>50 ml (320 mg/ml)</t>
  </si>
  <si>
    <t>100 ml (320 mg/ml)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</si>
</sst>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0" borderId="0" xfId="58" applyAlignment="1">
      <alignment vertical="center"/>
      <protection/>
    </xf>
    <xf numFmtId="0" fontId="39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1" fillId="0" borderId="0" xfId="58" applyFont="1" applyAlignment="1">
      <alignment wrapText="1"/>
      <protection/>
    </xf>
    <xf numFmtId="4" fontId="39" fillId="0" borderId="11" xfId="58" applyNumberFormat="1" applyFont="1" applyBorder="1" applyAlignment="1">
      <alignment vertical="center" wrapText="1"/>
      <protection/>
    </xf>
    <xf numFmtId="4" fontId="39" fillId="0" borderId="13" xfId="58" applyNumberFormat="1" applyFont="1" applyBorder="1" applyAlignment="1">
      <alignment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3" fontId="39" fillId="0" borderId="14" xfId="58" applyNumberFormat="1" applyFont="1" applyBorder="1" applyAlignment="1">
      <alignment vertical="center" wrapText="1"/>
      <protection/>
    </xf>
    <xf numFmtId="3" fontId="39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42" fillId="0" borderId="16" xfId="0" applyNumberFormat="1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/>
    </xf>
    <xf numFmtId="4" fontId="42" fillId="0" borderId="18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3" fontId="42" fillId="35" borderId="19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4" fontId="1" fillId="35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3" fontId="42" fillId="35" borderId="2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2" fillId="0" borderId="17" xfId="0" applyFont="1" applyBorder="1" applyAlignment="1">
      <alignment horizontal="center" vertical="center" wrapText="1"/>
    </xf>
    <xf numFmtId="4" fontId="39" fillId="36" borderId="14" xfId="58" applyNumberFormat="1" applyFont="1" applyFill="1" applyBorder="1" applyAlignment="1">
      <alignment horizontal="center" vertical="center" wrapText="1"/>
      <protection/>
    </xf>
    <xf numFmtId="4" fontId="39" fillId="36" borderId="21" xfId="58" applyNumberFormat="1" applyFont="1" applyFill="1" applyBorder="1" applyAlignment="1">
      <alignment horizontal="center" vertical="center" wrapText="1"/>
      <protection/>
    </xf>
    <xf numFmtId="4" fontId="39" fillId="36" borderId="22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4.7109375" style="0" customWidth="1"/>
    <col min="5" max="5" width="21.140625" style="0" customWidth="1"/>
    <col min="6" max="6" width="14.57421875" style="0" customWidth="1"/>
    <col min="7" max="7" width="13.00390625" style="0" customWidth="1"/>
    <col min="8" max="9" width="12.28125" style="0" customWidth="1"/>
    <col min="10" max="10" width="12.28125" style="26" hidden="1" customWidth="1"/>
    <col min="11" max="11" width="15.140625" style="0" customWidth="1"/>
    <col min="12" max="12" width="15.140625" style="26" hidden="1" customWidth="1"/>
    <col min="13" max="13" width="18.7109375" style="0" customWidth="1"/>
    <col min="14" max="14" width="9.57421875" style="26" hidden="1" customWidth="1"/>
  </cols>
  <sheetData>
    <row r="2" spans="1:13" ht="12.7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1:4" ht="12.75">
      <c r="A4" s="49" t="s">
        <v>43</v>
      </c>
      <c r="B4" s="49"/>
      <c r="C4" s="49"/>
      <c r="D4" s="49"/>
    </row>
    <row r="6" spans="1:14" ht="48" customHeight="1">
      <c r="A6" s="4" t="s">
        <v>0</v>
      </c>
      <c r="B6" s="4" t="s">
        <v>1</v>
      </c>
      <c r="C6" s="4" t="s">
        <v>12</v>
      </c>
      <c r="D6" s="4" t="s">
        <v>5</v>
      </c>
      <c r="E6" s="4" t="s">
        <v>7</v>
      </c>
      <c r="F6" s="4" t="s">
        <v>10</v>
      </c>
      <c r="G6" s="5" t="s">
        <v>9</v>
      </c>
      <c r="H6" s="5" t="s">
        <v>8</v>
      </c>
      <c r="I6" s="4" t="s">
        <v>13</v>
      </c>
      <c r="J6" s="27" t="s">
        <v>14</v>
      </c>
      <c r="K6" s="4" t="s">
        <v>15</v>
      </c>
      <c r="L6" s="27" t="s">
        <v>16</v>
      </c>
      <c r="M6" s="4" t="s">
        <v>2</v>
      </c>
      <c r="N6" s="27" t="s">
        <v>30</v>
      </c>
    </row>
    <row r="7" spans="1:14" s="1" customFormat="1" ht="26.25" customHeight="1">
      <c r="A7" s="35">
        <v>3</v>
      </c>
      <c r="B7" s="33" t="s">
        <v>45</v>
      </c>
      <c r="C7" s="2">
        <v>199214</v>
      </c>
      <c r="D7" s="33" t="s">
        <v>47</v>
      </c>
      <c r="E7" s="33" t="s">
        <v>49</v>
      </c>
      <c r="F7" s="33" t="s">
        <v>41</v>
      </c>
      <c r="G7" s="2" t="s">
        <v>50</v>
      </c>
      <c r="H7" s="33" t="s">
        <v>42</v>
      </c>
      <c r="I7" s="3"/>
      <c r="J7" s="39">
        <v>29.42</v>
      </c>
      <c r="K7" s="41">
        <v>28.36</v>
      </c>
      <c r="L7" s="39">
        <f>(I7*J7)+(I8*J7)+(I9*J7)</f>
        <v>0</v>
      </c>
      <c r="M7" s="30">
        <f>(I7*K7)+(I8*K7)+(I9*K7)</f>
        <v>0</v>
      </c>
      <c r="N7" s="45">
        <v>1</v>
      </c>
    </row>
    <row r="8" spans="1:14" s="1" customFormat="1" ht="26.25" customHeight="1">
      <c r="A8" s="50"/>
      <c r="B8" s="37"/>
      <c r="C8" s="2">
        <v>199215</v>
      </c>
      <c r="D8" s="37"/>
      <c r="E8" s="37"/>
      <c r="F8" s="37"/>
      <c r="G8" s="2" t="s">
        <v>51</v>
      </c>
      <c r="H8" s="37"/>
      <c r="I8" s="3"/>
      <c r="J8" s="43"/>
      <c r="K8" s="44"/>
      <c r="L8" s="43"/>
      <c r="M8" s="31"/>
      <c r="N8" s="38"/>
    </row>
    <row r="9" spans="1:14" s="1" customFormat="1" ht="26.25" customHeight="1">
      <c r="A9" s="36"/>
      <c r="B9" s="34"/>
      <c r="C9" s="2">
        <v>199217</v>
      </c>
      <c r="D9" s="34"/>
      <c r="E9" s="34"/>
      <c r="F9" s="34"/>
      <c r="G9" s="2" t="s">
        <v>52</v>
      </c>
      <c r="H9" s="34"/>
      <c r="I9" s="3"/>
      <c r="J9" s="40"/>
      <c r="K9" s="42"/>
      <c r="L9" s="40"/>
      <c r="M9" s="32"/>
      <c r="N9" s="38"/>
    </row>
    <row r="10" spans="1:14" s="1" customFormat="1" ht="30.75" customHeight="1">
      <c r="A10" s="35">
        <v>10</v>
      </c>
      <c r="B10" s="33" t="s">
        <v>46</v>
      </c>
      <c r="C10" s="2">
        <v>199463</v>
      </c>
      <c r="D10" s="33" t="s">
        <v>48</v>
      </c>
      <c r="E10" s="33" t="s">
        <v>49</v>
      </c>
      <c r="F10" s="33" t="s">
        <v>41</v>
      </c>
      <c r="G10" s="2" t="s">
        <v>53</v>
      </c>
      <c r="H10" s="33" t="s">
        <v>42</v>
      </c>
      <c r="I10" s="3"/>
      <c r="J10" s="39">
        <v>41.99</v>
      </c>
      <c r="K10" s="41">
        <v>41.25</v>
      </c>
      <c r="L10" s="39">
        <f>(I10*J10)+(I11*J10)</f>
        <v>0</v>
      </c>
      <c r="M10" s="30">
        <f>(I10*K10)+(I11*K10)</f>
        <v>0</v>
      </c>
      <c r="N10" s="38">
        <v>1</v>
      </c>
    </row>
    <row r="11" spans="1:14" s="1" customFormat="1" ht="30.75" customHeight="1">
      <c r="A11" s="36"/>
      <c r="B11" s="34"/>
      <c r="C11" s="2">
        <v>199464</v>
      </c>
      <c r="D11" s="34"/>
      <c r="E11" s="34"/>
      <c r="F11" s="34"/>
      <c r="G11" s="2" t="s">
        <v>54</v>
      </c>
      <c r="H11" s="34"/>
      <c r="I11" s="3"/>
      <c r="J11" s="40"/>
      <c r="K11" s="42"/>
      <c r="L11" s="40"/>
      <c r="M11" s="32"/>
      <c r="N11" s="38"/>
    </row>
    <row r="12" spans="1:14" ht="21.75" customHeight="1">
      <c r="A12" s="47" t="s">
        <v>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28"/>
      <c r="M12" s="6">
        <f>SUM(M7:M11)</f>
        <v>0</v>
      </c>
      <c r="N12" s="26">
        <v>0.1</v>
      </c>
    </row>
    <row r="13" spans="1:13" ht="18.75" customHeight="1">
      <c r="A13" s="46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29"/>
      <c r="M13" s="6">
        <f>M12*N12</f>
        <v>0</v>
      </c>
    </row>
    <row r="14" spans="1:13" ht="18" customHeight="1">
      <c r="A14" s="46" t="s">
        <v>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29"/>
      <c r="M14" s="6">
        <f>SUM(M12:M13)</f>
        <v>0</v>
      </c>
    </row>
  </sheetData>
  <sheetProtection/>
  <mergeCells count="27">
    <mergeCell ref="A13:K13"/>
    <mergeCell ref="A14:K14"/>
    <mergeCell ref="A12:K12"/>
    <mergeCell ref="A2:M2"/>
    <mergeCell ref="A4:D4"/>
    <mergeCell ref="A7:A9"/>
    <mergeCell ref="B7:B9"/>
    <mergeCell ref="D7:D9"/>
    <mergeCell ref="N10:N11"/>
    <mergeCell ref="M10:M11"/>
    <mergeCell ref="L10:L11"/>
    <mergeCell ref="K10:K11"/>
    <mergeCell ref="J10:J11"/>
    <mergeCell ref="H7:H9"/>
    <mergeCell ref="J7:J9"/>
    <mergeCell ref="K7:K9"/>
    <mergeCell ref="L7:L9"/>
    <mergeCell ref="N7:N9"/>
    <mergeCell ref="M7:M9"/>
    <mergeCell ref="H10:H11"/>
    <mergeCell ref="A10:A11"/>
    <mergeCell ref="B10:B11"/>
    <mergeCell ref="D10:D11"/>
    <mergeCell ref="E10:E11"/>
    <mergeCell ref="F10:F11"/>
    <mergeCell ref="E7:E9"/>
    <mergeCell ref="F7:F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7" t="s">
        <v>17</v>
      </c>
      <c r="C2" s="7"/>
      <c r="D2" s="7"/>
      <c r="E2" s="8" t="s">
        <v>44</v>
      </c>
      <c r="F2" s="9"/>
      <c r="G2" s="9"/>
    </row>
    <row r="4" spans="2:7" ht="13.5" thickBot="1">
      <c r="B4" s="9"/>
      <c r="C4" s="9"/>
      <c r="D4" s="9"/>
      <c r="E4" s="9"/>
      <c r="F4" s="9"/>
      <c r="G4" s="9"/>
    </row>
    <row r="5" spans="2:7" ht="24.75" thickBot="1">
      <c r="B5" s="10" t="s">
        <v>18</v>
      </c>
      <c r="C5" s="11" t="s">
        <v>39</v>
      </c>
      <c r="D5" s="9"/>
      <c r="E5" s="12" t="s">
        <v>19</v>
      </c>
      <c r="F5" s="13" t="s">
        <v>20</v>
      </c>
      <c r="G5" s="14" t="s">
        <v>21</v>
      </c>
    </row>
    <row r="6" spans="2:7" ht="15" thickBot="1">
      <c r="B6" s="15"/>
      <c r="C6" s="16"/>
      <c r="D6" s="9"/>
      <c r="E6" s="17">
        <f>SUM('PharmaSwiss - specifikacija'!L7:L11)</f>
        <v>0</v>
      </c>
      <c r="F6" s="17">
        <f>SUM('PharmaSwiss - specifikacija'!M7:M11)</f>
        <v>0</v>
      </c>
      <c r="G6" s="18">
        <f>F6*1.1</f>
        <v>0</v>
      </c>
    </row>
    <row r="7" spans="2:7" ht="24.75" customHeight="1" thickBot="1">
      <c r="B7" s="10" t="s">
        <v>22</v>
      </c>
      <c r="C7" s="19" t="s">
        <v>23</v>
      </c>
      <c r="D7" s="9"/>
      <c r="E7" s="51" t="s">
        <v>24</v>
      </c>
      <c r="F7" s="52"/>
      <c r="G7" s="53"/>
    </row>
    <row r="8" spans="2:7" ht="20.25" customHeight="1" thickBot="1">
      <c r="B8" s="15"/>
      <c r="C8" s="16"/>
      <c r="D8" s="9"/>
      <c r="E8" s="20">
        <f>E6/1000</f>
        <v>0</v>
      </c>
      <c r="F8" s="20">
        <f>F6/1000</f>
        <v>0</v>
      </c>
      <c r="G8" s="21">
        <f>G6/1000</f>
        <v>0</v>
      </c>
    </row>
    <row r="9" spans="2:7" ht="15">
      <c r="B9" s="10" t="s">
        <v>25</v>
      </c>
      <c r="C9" s="19" t="s">
        <v>26</v>
      </c>
      <c r="D9" s="9"/>
      <c r="E9" s="16"/>
      <c r="F9" s="16"/>
      <c r="G9" s="22"/>
    </row>
    <row r="10" spans="2:7" ht="14.25">
      <c r="B10" s="15"/>
      <c r="C10" s="16"/>
      <c r="D10" s="9"/>
      <c r="E10" s="16"/>
      <c r="F10" s="16"/>
      <c r="G10" s="22"/>
    </row>
    <row r="11" spans="2:7" ht="15">
      <c r="B11" s="10" t="s">
        <v>27</v>
      </c>
      <c r="C11" s="19" t="s">
        <v>28</v>
      </c>
      <c r="D11" s="9"/>
      <c r="E11" s="16"/>
      <c r="F11" s="16"/>
      <c r="G11" s="22"/>
    </row>
    <row r="12" spans="2:7" ht="14.25">
      <c r="B12" s="15"/>
      <c r="C12" s="16"/>
      <c r="D12" s="9"/>
      <c r="E12" s="9"/>
      <c r="F12" s="9"/>
      <c r="G12" s="22"/>
    </row>
    <row r="13" spans="2:7" ht="15.75">
      <c r="B13" s="10" t="s">
        <v>1</v>
      </c>
      <c r="C13" s="19" t="s">
        <v>29</v>
      </c>
      <c r="D13" s="9"/>
      <c r="E13" s="23" t="s">
        <v>30</v>
      </c>
      <c r="F13" s="24">
        <f>SUBTOTAL(101,'PharmaSwiss - specifikacija'!N7:N11)</f>
        <v>1</v>
      </c>
      <c r="G13" s="22"/>
    </row>
    <row r="14" spans="2:7" ht="14.25">
      <c r="B14" s="15"/>
      <c r="C14" s="16"/>
      <c r="D14" s="9"/>
      <c r="E14" s="16"/>
      <c r="F14" s="16"/>
      <c r="G14" s="22"/>
    </row>
    <row r="15" spans="2:7" ht="25.5">
      <c r="B15" s="10" t="s">
        <v>31</v>
      </c>
      <c r="C15" s="11" t="s">
        <v>32</v>
      </c>
      <c r="D15" s="9"/>
      <c r="E15" s="23" t="s">
        <v>33</v>
      </c>
      <c r="F15" s="19" t="s">
        <v>34</v>
      </c>
      <c r="G15" s="9"/>
    </row>
    <row r="16" spans="2:7" ht="14.25">
      <c r="B16" s="15"/>
      <c r="C16" s="16"/>
      <c r="D16" s="9"/>
      <c r="E16" s="9"/>
      <c r="F16" s="9"/>
      <c r="G16" s="9"/>
    </row>
    <row r="17" spans="2:7" ht="38.25">
      <c r="B17" s="10" t="s">
        <v>35</v>
      </c>
      <c r="C17" s="11" t="s">
        <v>40</v>
      </c>
      <c r="D17" s="9"/>
      <c r="E17" s="9"/>
      <c r="F17" s="9"/>
      <c r="G17" s="9"/>
    </row>
    <row r="18" spans="2:7" ht="14.25">
      <c r="B18" s="15"/>
      <c r="C18" s="16"/>
      <c r="D18" s="9"/>
      <c r="E18" s="9"/>
      <c r="F18" s="9"/>
      <c r="G18" s="9"/>
    </row>
    <row r="19" spans="2:3" ht="15">
      <c r="B19" s="10" t="s">
        <v>36</v>
      </c>
      <c r="C19" s="11" t="s">
        <v>37</v>
      </c>
    </row>
    <row r="20" spans="2:3" ht="14.25">
      <c r="B20" s="15"/>
      <c r="C20" s="16"/>
    </row>
    <row r="21" spans="2:3" ht="15">
      <c r="B21" s="10" t="s">
        <v>38</v>
      </c>
      <c r="C21" s="25">
        <v>33696800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Marija Atanasijevic</cp:lastModifiedBy>
  <cp:lastPrinted>2015-12-23T12:41:03Z</cp:lastPrinted>
  <dcterms:created xsi:type="dcterms:W3CDTF">2014-01-17T13:07:43Z</dcterms:created>
  <dcterms:modified xsi:type="dcterms:W3CDTF">2015-12-23T12:54:30Z</dcterms:modified>
  <cp:category/>
  <cp:version/>
  <cp:contentType/>
  <cp:contentStatus/>
</cp:coreProperties>
</file>