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бразац понуде" sheetId="1" r:id="rId1"/>
    <sheet name="Упутство" sheetId="2" r:id="rId2"/>
  </sheets>
  <definedNames>
    <definedName name="_xlnm._FilterDatabase" localSheetId="0">'Образац понуде'!$A$14:$M$223</definedName>
    <definedName name="_xlnm._FilterDatabase_1">'Образац понуде'!$A$14:$M$223</definedName>
    <definedName name="_xlnm.Print_Area" localSheetId="0">'Образац понуде'!$A$1:$M$230</definedName>
    <definedName name="_xlnm.Print_Area" localSheetId="0">'Образац понуде'!$A$1:$M$230</definedName>
  </definedNames>
  <calcPr fullCalcOnLoad="1"/>
</workbook>
</file>

<file path=xl/sharedStrings.xml><?xml version="1.0" encoding="utf-8"?>
<sst xmlns="http://schemas.openxmlformats.org/spreadsheetml/2006/main" count="692" uniqueCount="394">
  <si>
    <t>OBRAZAC BR 4.1 - PONUDA ZA JAVNU NABAVKU LEKOVA SA LISTE LEKOVA ZA 2014. GODINU: LEKOVI SA B LISTE (OSIM LEKOVA ZA LEČENjE HEMOFILIJE I VAKCINA) I METRONIDAZOL (TABLETE)</t>
  </si>
  <si>
    <t>Povodom poziva za podnošenje ponude br. 404-1-110/13-8 od 14.10.2013. godine za javnu nabavku lekova sa Liste lekova za 2014. godinu: lekovi sa B liste (osim lekova za lečenje hemofilije i vakcina) i leka metrodinazol (tableta) – br. JN: 404-1-110/14-2, objavljenog na Portalu javnih nabavki dana 14.10.2013. godine, podnosim ponudu kako sledi:</t>
  </si>
  <si>
    <t>Naziv ponuđača:</t>
  </si>
  <si>
    <t>Sedište ponuđača:</t>
  </si>
  <si>
    <t>Broj ponude:</t>
  </si>
  <si>
    <t>Matični broj ponuđača:</t>
  </si>
  <si>
    <t>Datum:</t>
  </si>
  <si>
    <t>PIB</t>
  </si>
  <si>
    <t>PARTIJA</t>
  </si>
  <si>
    <t>PREDMET NABAVKE</t>
  </si>
  <si>
    <t>ZAŠTIĆENI NAZIV PONUĐENOG DOBRA</t>
  </si>
  <si>
    <t>PROIZVOĐAČ</t>
  </si>
  <si>
    <t>FARMACEUTSKI OBLIK</t>
  </si>
  <si>
    <t>JAČINA LEKA/ KONCENTRACIJA</t>
  </si>
  <si>
    <t>JEDINICA MERE</t>
  </si>
  <si>
    <t>KOLIČINA</t>
  </si>
  <si>
    <t>JEDINIČNA CENA</t>
  </si>
  <si>
    <t>UKUPNA CENA BEZ PDV-A</t>
  </si>
  <si>
    <t>IZNOS PDV-A</t>
  </si>
  <si>
    <t>UKUPNA CENA SA PDV-OM</t>
  </si>
  <si>
    <t>ranitidin</t>
  </si>
  <si>
    <t>ampula</t>
  </si>
  <si>
    <t>omeprazol</t>
  </si>
  <si>
    <t>bočica</t>
  </si>
  <si>
    <t>pantoprazol</t>
  </si>
  <si>
    <t>esomeprazol</t>
  </si>
  <si>
    <t>metoklopramid</t>
  </si>
  <si>
    <t>ondansetron</t>
  </si>
  <si>
    <t>granisetron</t>
  </si>
  <si>
    <t>palonosetron</t>
  </si>
  <si>
    <t>ornitinaspartat</t>
  </si>
  <si>
    <t xml:space="preserve">heparin, 5000 i.j./0,25 ml </t>
  </si>
  <si>
    <t>heparin, 5000 i.j./1 ml</t>
  </si>
  <si>
    <t>heparin, 25000 i.j./5 ml</t>
  </si>
  <si>
    <t>antitrombin III</t>
  </si>
  <si>
    <t>dalteparin- natrijum, 
2500 i.j./0,2 mldalteparin- natrijum, 
2500 i.j./0,2 mldalteparin- natrijum, 
2500 i.j./0,2 mldalteparin- natrijum, 
2500 i.j./0,2 mldalteparin- natrijum, 
2500 i.j./0,2 mldalteparin- natrijum, 
2500 i.j./0,2 mldalteparin- natrijum, 
2500 i.j./0,2 mldalteparin- natrijum, 
2500 i.j./0,2 mldalteparin- natrijum, 
2500 i.j./0,2 mldalteparin- natrijum, 
2500 i.j./0,2 mldalteparin- natrijum, 
2500 i.j./0,2 mldalteparin- natrijum, 
2500 i.j./0,2 mldalteparin- natrijum, 
2500 i.j./0,2 mldalteparin- natrijum, 
2500 i.j./0,2 ml</t>
  </si>
  <si>
    <t>injekcioni špric</t>
  </si>
  <si>
    <t>dalteparin- natrijum, 
5000 i.j./0,2 mldalteparin- natrijum, 
5000 i.j./0,2 mldalteparin- natrijum, 
5000 i.j./0,2 mldalteparin- natrijum, 
5000 i.j./0,2 mldalteparin- natrijum, 
5000 i.j./0,2 mldalteparin- natrijum, 
5000 i.j./0,2 mldalteparin- natrijum, 
5000 i.j./0,2 mldalteparin- natrijum, 
5000 i.j./0,2 mldalteparin- natrijum, 
5000 i.j./0,2 mldalteparin- natrijum, 
5000 i.j./0,2 mldalteparin- natrijum, 
5000 i.j./0,2 mldalteparin- natrijum, 
5000 i.j./0,2 mldalteparin- natrijum, 
5000 i.j./0,2 mldalteparin- natrijum, 
5000 i.j./0,2 ml</t>
  </si>
  <si>
    <t>dalteparin- natrijum, 
10000 i.j./1 mldalteparin- natrijum, 
10000 i.j./1 mldalteparin- natrijum, 
10000 i.j./1 mldalteparin- natrijum, 
10000 i.j./1 mldalteparin- natrijum, 
10000 i.j./1 mldalteparin- natrijum, 
10000 i.j./1 mldalteparin- natrijum, 
10000 i.j./1 mldalteparin- natrijum, 
10000 i.j./1 mldalteparin- natrijum, 
10000 i.j./1 mldalteparin- natrijum, 
10000 i.j./1 mldalteparin- natrijum, 
10000 i.j./1 mldalteparin- natrijum, 
10000 i.j./1 mldalteparin- natrijum, 
10000 i.j./1 ml</t>
  </si>
  <si>
    <t>enoksaparin, 2000 i.j./0,2 ml</t>
  </si>
  <si>
    <t>enoksaparin, 4000 i.j./0,4 ml</t>
  </si>
  <si>
    <t>enoksaparin, 6000 i.j./0,6 ml</t>
  </si>
  <si>
    <t>enoksaparin, 8000 i.j./0,8 ml</t>
  </si>
  <si>
    <t>nadroparin kalcijum, 
2850 i.j./0,3 mlnadroparin kalcijum, 
2850 i.j./0,3 mlnadroparin kalcijum, 
2850 i.j./0,3 mlnadroparin kalcijum, 
2850 i.j./0,3 mlnadroparin kalcijum, 
2850 i.j./0,3 mlnadroparin kalcijum, 
2850 i.j./0,3 mlnadroparin kalcijum, 
2850 i.j./0,3 mlnadroparin kalcijum, 
2850 i.j./0,3 mlnadroparin kalcijum, 
2850 i.j./0,3 mlnadroparin kalcijum, 
2850 i.j./0,3 mlnadroparin kalcijum, 
2850 i.j./0,3 mlnadroparin kalcijum, 
2850 i.j./0,3 mlnadroparin kalcijum, 
2850 i.j./0,3 ml</t>
  </si>
  <si>
    <t>nadroparin kalcijum, 
3800 i.j./0,4 mlnadroparin kalcijum, 
3800 i.j./0,4 mlnadroparin kalcijum, 
3800 i.j./0,4 mlnadroparin kalcijum, 
3800 i.j./0,4 mlnadroparin kalcijum, 
3800 i.j./0,4 mlnadroparin kalcijum, 
3800 i.j./0,4 mlnadroparin kalcijum, 
3800 i.j./0,4 mlnadroparin kalcijum, 
3800 i.j./0,4 mlnadroparin kalcijum, 
3800 i.j./0,4 mlnadroparin kalcijum, 
3800 i.j./0,4 mlnadroparin kalcijum, 
3800 i.j./0,4 mlnadroparin kalcijum, 
3800 i.j./0,4 mlnadroparin kalcijum, 
3800 i.j./0,4 ml</t>
  </si>
  <si>
    <t>nadroparin kalcijum, 
5700 i.j./0,6 mlnadroparin kalcijum, 
5700 i.j./0,6 mlnadroparin kalcijum, 
5700 i.j./0,6 mlnadroparin kalcijum, 
5700 i.j./0,6 mlnadroparin kalcijum, 
5700 i.j./0,6 mlnadroparin kalcijum, 
5700 i.j./0,6 mlnadroparin kalcijum, 
5700 i.j./0,6 mlnadroparin kalcijum, 
5700 i.j./0,6 mlnadroparin kalcijum, 
5700 i.j./0,6 mlnadroparin kalcijum, 
5700 i.j./0,6 mlnadroparin kalcijum, 
5700 i.j./0,6 mlnadroparin kalcijum, 
5700 i.j./0,6 mlnadroparin kalcijum, 
5700 i.j./0,6 ml</t>
  </si>
  <si>
    <t>streptokinaza</t>
  </si>
  <si>
    <t>alteplaza</t>
  </si>
  <si>
    <t>tenekteplaza</t>
  </si>
  <si>
    <t>fondaparinuks-natrijum</t>
  </si>
  <si>
    <t>fitomenadion (vitamin K1), 
2 mg/0,2 mlfitomenadion (vitamin K1), 
2 mg/0,2 mlfitomenadion (vitamin K1), 
2 mg/0,2 mlfitomenadion (vitamin K1), 
2 mg/0,2 mlfitomenadion (vitamin K1), 
2 mg/0,2 mlfitomenadion (vitamin K1), 
2 mg/0,2 mlfitomenadion (vitamin K1), 
2 mg/0,2 mlfitomenadion (vitamin K1), 
2 mg/0,2 mlfitomenadion (vitamin K1), 
2 mg/0,2 mlfitomenadion (vitamin K1), 
2 mg/0,2 mlfitomenadion (vitamin K1), 
2 mg/0,2 mlfitomenadion (vitamin K1), 
2 mg/0,2 mlfitomenadion (vitamin K1), 
2 mg/0,2 ml</t>
  </si>
  <si>
    <t>fitomenadion (vitamin K1), 
10 mg/1 mlfitomenadion (vitamin K1), 
10 mg/1 mlfitomenadion (vitamin K1), 
10 mg/1 mlfitomenadion (vitamin K1), 
10 mg/1 mlfitomenadion (vitamin K1), 
10 mg/1 mlfitomenadion (vitamin K1), 
10 mg/1 mlfitomenadion (vitamin K1), 
10 mg/1 mlfitomenadion (vitamin K1), 
10 mg/1 mlfitomenadion (vitamin K1), 
10 mg/1 mlfitomenadion (vitamin K1), 
10 mg/1 mlfitomenadion (vitamin K1), 
10 mg/1 mlfitomenadion (vitamin K1), 
10 mg/1 mlfitomenadion (vitamin K1), 
10 mg/1 ml</t>
  </si>
  <si>
    <t>fibrinogen, koagulacioni faktor XIII, humani,  aprotinin, trombin, kalcijum hlorid (90 mg+ 60 U + 1000 KIU + 500 i.j.+ 5,9 mg)/ml</t>
  </si>
  <si>
    <t>set</t>
  </si>
  <si>
    <t>fibrinogen, koagulacioni faktor XIII, humani,  aprotinin, trombin, kalcijum hlorid (270 mg+ 180 U + 3000 KIU + 1500 i.j.+ 17,7 mg)/3 ml</t>
  </si>
  <si>
    <t>gvožđe (III) hidroksid saharoza kompleks</t>
  </si>
  <si>
    <t>albumin, humani, 5%</t>
  </si>
  <si>
    <t>boca</t>
  </si>
  <si>
    <t>albumin, humani, 20%</t>
  </si>
  <si>
    <t>boca i/ili bočica</t>
  </si>
  <si>
    <t>hidroksietilskrob, natrijum hlorid, 6%</t>
  </si>
  <si>
    <t>boca i/ili kesa</t>
  </si>
  <si>
    <t>hidroksietilskrob, natrijum hlorid,10%</t>
  </si>
  <si>
    <t>aminokiseline (glutamin 7,1)</t>
  </si>
  <si>
    <t xml:space="preserve">aminokiseline, 10% </t>
  </si>
  <si>
    <t>aminokiseline, 10% , sa elektrolitima</t>
  </si>
  <si>
    <t>aminokiseline, 15%</t>
  </si>
  <si>
    <t>aminokiseline, 8%</t>
  </si>
  <si>
    <t>ulje soje 10%</t>
  </si>
  <si>
    <t>ulje soje 20%, 100 ml</t>
  </si>
  <si>
    <t>ulje soje 20%, 500 ml</t>
  </si>
  <si>
    <t>glukoza 5%, 100 ml</t>
  </si>
  <si>
    <t>glukoza 5%, 500 ml</t>
  </si>
  <si>
    <t>glukoza, 10%</t>
  </si>
  <si>
    <t>aminokiseline, vitamini, minerali/trokomponentne mešavine rastvora koji se primenjuju putem centralnog venskog katetera</t>
  </si>
  <si>
    <t>kcal</t>
  </si>
  <si>
    <t>UKUPNO ZA PARTIJU</t>
  </si>
  <si>
    <t>aminokiseline, vitamini, minerali/trokomponentne mešavine rastvora koji se primenjuju putem perifernog venskog katetera</t>
  </si>
  <si>
    <t>aminokiseline, 8%, sa glacijalnom sirćetnom kiselinom</t>
  </si>
  <si>
    <t>natrijum hlorid, kalijum hlorid, kalcijum hlorid</t>
  </si>
  <si>
    <t>natrijum-hlorid, kalijum-hlorid, kalcijum-hlorid, natrijum-laktat</t>
  </si>
  <si>
    <t>manitol, 10%</t>
  </si>
  <si>
    <t>manitol, 20%</t>
  </si>
  <si>
    <t>natrijum-hlorid, 0,9%, 100ml</t>
  </si>
  <si>
    <t>natrijum-hlorid, 0,9%, boca a 500ml</t>
  </si>
  <si>
    <t>natrijum-hlorid, 0,9%, boca staklena a 500ml</t>
  </si>
  <si>
    <t>dopamin</t>
  </si>
  <si>
    <t>dobutamin</t>
  </si>
  <si>
    <t>povidon jod, pena za kožu</t>
  </si>
  <si>
    <t>povidon jod, rastvor za kožu</t>
  </si>
  <si>
    <t>litar</t>
  </si>
  <si>
    <t>oktreotid, 10 mg</t>
  </si>
  <si>
    <t>oktreotid, 20 mg</t>
  </si>
  <si>
    <t>oktreotid, 30mg</t>
  </si>
  <si>
    <t>oktreotid 0,1</t>
  </si>
  <si>
    <t>lanreotid</t>
  </si>
  <si>
    <t>metilprednizolon, 20 mg</t>
  </si>
  <si>
    <t>metilprednizolon, 40 mg</t>
  </si>
  <si>
    <t>metilprednizolon, 40 mg suspenzija</t>
  </si>
  <si>
    <t>metilprednizolon, 125 mg</t>
  </si>
  <si>
    <t>metilprednizolon, 500 mg</t>
  </si>
  <si>
    <t>tigeciklin</t>
  </si>
  <si>
    <t>piperacilin, tazobaktam</t>
  </si>
  <si>
    <t>cefazolin</t>
  </si>
  <si>
    <t>cefuroksim, 750 mg</t>
  </si>
  <si>
    <t>cefuroksim, 1500 mg</t>
  </si>
  <si>
    <t>ceftazidim, 500 mg</t>
  </si>
  <si>
    <t>ceftazidim, 1000 mg</t>
  </si>
  <si>
    <t>ceftriakson</t>
  </si>
  <si>
    <t>meropenem, 500 mg</t>
  </si>
  <si>
    <t>meropenem, 1000 mg</t>
  </si>
  <si>
    <t>ertapenem natrijum</t>
  </si>
  <si>
    <t>doripenem</t>
  </si>
  <si>
    <t>imipenem,cilastatin</t>
  </si>
  <si>
    <t>sulfametoksazol,trimetoprim</t>
  </si>
  <si>
    <t>klindamicin 300 mg</t>
  </si>
  <si>
    <t>klindamicin 600 mg</t>
  </si>
  <si>
    <t>gentamicin, 20 mg</t>
  </si>
  <si>
    <t>gentamicin, 40 mg</t>
  </si>
  <si>
    <t>gentamicin, 80 mg</t>
  </si>
  <si>
    <t>gentamicin, 120 mg</t>
  </si>
  <si>
    <t>amikacin, 100 mg</t>
  </si>
  <si>
    <t>amikacin, 500 mg</t>
  </si>
  <si>
    <t>ciprofloksacin</t>
  </si>
  <si>
    <t>bočica i/ili ampula</t>
  </si>
  <si>
    <t>levofloksacin</t>
  </si>
  <si>
    <t>kesa</t>
  </si>
  <si>
    <t>vankomicin, 500 mg</t>
  </si>
  <si>
    <t>vankomicin, 1000 mg</t>
  </si>
  <si>
    <t>teikoplanin, 200 mg</t>
  </si>
  <si>
    <t>teikoplanin, 400 mg</t>
  </si>
  <si>
    <t>metronidazol, rastvor</t>
  </si>
  <si>
    <t>metronidazol, tbl. 250 mg</t>
  </si>
  <si>
    <t>tableta</t>
  </si>
  <si>
    <t>metronidazol, tbl. 400 mg</t>
  </si>
  <si>
    <t>linezolid 200 mg</t>
  </si>
  <si>
    <t>linezolid 600 mg</t>
  </si>
  <si>
    <t>boca/kesa</t>
  </si>
  <si>
    <t>linezolid, tableta</t>
  </si>
  <si>
    <t>amfotericin b, 50 mg</t>
  </si>
  <si>
    <t>amfotericin b, 100 mg</t>
  </si>
  <si>
    <t>flukonazol</t>
  </si>
  <si>
    <t>bočica i/ili kesa</t>
  </si>
  <si>
    <t>vorikonazol, 50 mg</t>
  </si>
  <si>
    <t>vorikonazol, tableta</t>
  </si>
  <si>
    <t>vorikonazol, prašak</t>
  </si>
  <si>
    <t>kaspofungin, 50 mg</t>
  </si>
  <si>
    <t>kaspofungin, 70 mg</t>
  </si>
  <si>
    <t>aciklovir</t>
  </si>
  <si>
    <t>ganciklovir</t>
  </si>
  <si>
    <t>imunoglobulin (IgG-7S), intravenski i/ili humani normalni imunoglobulin za intravensku primenu</t>
  </si>
  <si>
    <t>g</t>
  </si>
  <si>
    <t>tetanus imunoglobulin,humani</t>
  </si>
  <si>
    <t>humani hepatitis B imunoglobulin za intravensku primenu</t>
  </si>
  <si>
    <t>IJ</t>
  </si>
  <si>
    <t>palivizumab</t>
  </si>
  <si>
    <t>ciklofosfamid 500 mg</t>
  </si>
  <si>
    <t>ciklofosfamid 1000 mg</t>
  </si>
  <si>
    <t>ifosfamid</t>
  </si>
  <si>
    <t>metotreksat 50 mg</t>
  </si>
  <si>
    <t>metotreksat 500 mg</t>
  </si>
  <si>
    <t>metotreksat, napunjeni injekcioni špric</t>
  </si>
  <si>
    <t>mg</t>
  </si>
  <si>
    <t>fludarabin</t>
  </si>
  <si>
    <t>citarabin</t>
  </si>
  <si>
    <t>fluorouracil</t>
  </si>
  <si>
    <t>gemcitabin</t>
  </si>
  <si>
    <t>vinblastin</t>
  </si>
  <si>
    <t>vinkristin</t>
  </si>
  <si>
    <t xml:space="preserve">vinorelbin </t>
  </si>
  <si>
    <t>etopozid</t>
  </si>
  <si>
    <t>paklitaksel</t>
  </si>
  <si>
    <t xml:space="preserve">doksorubicin </t>
  </si>
  <si>
    <t>daunorubicin</t>
  </si>
  <si>
    <t xml:space="preserve">epirubicin </t>
  </si>
  <si>
    <t>bleomicin</t>
  </si>
  <si>
    <t xml:space="preserve">cisplatin </t>
  </si>
  <si>
    <t xml:space="preserve">karboplatin </t>
  </si>
  <si>
    <t>oksaliplatin</t>
  </si>
  <si>
    <t xml:space="preserve">irinotekan </t>
  </si>
  <si>
    <t>leuprorelin, 3,75 mg</t>
  </si>
  <si>
    <t>leuprorelin, 11,25 mg</t>
  </si>
  <si>
    <t>goserelin, 3,6 mg</t>
  </si>
  <si>
    <t>goserelin, 10,8 mg</t>
  </si>
  <si>
    <t>triptorelin 3,75 mg</t>
  </si>
  <si>
    <t>triptorelin, 11,25 mg</t>
  </si>
  <si>
    <t>triptorelin, 22,5 mg</t>
  </si>
  <si>
    <t>filgrastim, 30000000 IJ</t>
  </si>
  <si>
    <t>filgrastim, 48000000 IJ</t>
  </si>
  <si>
    <t>interferon alfa 2a</t>
  </si>
  <si>
    <t>živi atenuirani bacili M.bovis, soj BCG</t>
  </si>
  <si>
    <t>ciklosporin</t>
  </si>
  <si>
    <t>diklofenak</t>
  </si>
  <si>
    <t>ketorolak</t>
  </si>
  <si>
    <t>rokuronijum bromid 50 mg</t>
  </si>
  <si>
    <t>rokuronijum bromid 100 mg</t>
  </si>
  <si>
    <t>toksin clostridium botulinum tip A</t>
  </si>
  <si>
    <t>sevofluran</t>
  </si>
  <si>
    <t>fentanil, 100 mcg/2 ml</t>
  </si>
  <si>
    <t>fentanil, 500 mcg/10 ml</t>
  </si>
  <si>
    <t>risperidon, 25 mg</t>
  </si>
  <si>
    <t>risperidon, 37,5 mg</t>
  </si>
  <si>
    <t>risperidon, 50 mg</t>
  </si>
  <si>
    <t>diazepam</t>
  </si>
  <si>
    <t xml:space="preserve">midazolam, 5 mg </t>
  </si>
  <si>
    <t xml:space="preserve">midazolam, 15 mg </t>
  </si>
  <si>
    <t>metadon</t>
  </si>
  <si>
    <t>ml</t>
  </si>
  <si>
    <t>poraktant alfa</t>
  </si>
  <si>
    <t>kalcijum folinat 30 mg</t>
  </si>
  <si>
    <t>ampula/bočica</t>
  </si>
  <si>
    <t>kalcijum folinat 50 mg</t>
  </si>
  <si>
    <t>voda za injekcije</t>
  </si>
  <si>
    <t>joksitalaminska kiselina</t>
  </si>
  <si>
    <t>joheksol i/ili jopromid i/ili joversol i/ili jobitridol</t>
  </si>
  <si>
    <t>joksaglat megluimin+joksaglat natrijum i/ili jodiksanol</t>
  </si>
  <si>
    <t>joheksol i/ili joversol i/ili jobitridol</t>
  </si>
  <si>
    <t>jopromid</t>
  </si>
  <si>
    <t>barium sulfat</t>
  </si>
  <si>
    <t>gadopentetat dimeglumin (gadopentetinska kiselina) i/ili gadoterična kiselina</t>
  </si>
  <si>
    <t>gadobutrol</t>
  </si>
  <si>
    <t>gadoksetinska kiselina</t>
  </si>
  <si>
    <t>UKUPNA VREDNOST PONUDE BEZ PDV-A</t>
  </si>
  <si>
    <t>UKUPNA VREDNOST PONUDE SA PDV-OM</t>
  </si>
  <si>
    <t xml:space="preserve">Rok važenja ponude je </t>
  </si>
  <si>
    <t>Ovlašćeno lice ponuđača:</t>
  </si>
  <si>
    <t>M.P.</t>
  </si>
  <si>
    <r>
      <t>УПУТСТВО:
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лека (колона: заштићени назив понуђеног добра), назив произвођача за понуђени лек/лекове (колона: Произвођач), фармацеутски облик понуђеног лека/лекова (поље: фармацеутски облик), јачину или концентрацију понуђеног лека/лекова (поље: јачина лека/концентрација).
</t>
    </r>
    <r>
      <rPr>
        <b/>
        <sz val="10"/>
        <color indexed="8"/>
        <rFont val="Arial"/>
        <family val="2"/>
      </rPr>
      <t xml:space="preserve">Понуђач, за једну партију, може да понуди један или више заштићених назива/ЈКЛ-ова. За сваки од понуђених заштићених назива/ЈКЛ-ова понуђач је дужан да унесе тражене податке (заштићени назив лека, произвођача, фармацеутски облик и јачину/концентрацију лека). 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лекова (заштићених назива/ЈКЛ-ова)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8%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</t>
    </r>
    <r>
      <rPr>
        <b/>
        <sz val="10"/>
        <color indexed="8"/>
        <rFont val="Arial"/>
        <family val="2"/>
      </rPr>
  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 ("Службени гласник РС" бр. 58/13, 61/13-исправка и 76/13).</t>
    </r>
    <r>
      <rPr>
        <sz val="10"/>
        <color indexed="8"/>
        <rFont val="Arial"/>
        <family val="2"/>
      </rPr>
      <t xml:space="preserve">    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
Рок важења понуде уноси понуђач. </t>
    </r>
    <r>
      <rPr>
        <b/>
        <sz val="10"/>
        <color indexed="8"/>
        <rFont val="Arial"/>
        <family val="2"/>
      </rPr>
      <t xml:space="preserve">Рок важења понуде не може да буде краћи од 90 дана.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
</t>
    </r>
    <r>
      <rPr>
        <sz val="10"/>
        <color indexed="8"/>
        <rFont val="Arial"/>
        <family val="2"/>
      </rPr>
      <t xml:space="preserve">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</t>
    </r>
    <r>
      <rPr>
        <sz val="10"/>
        <color indexed="8"/>
        <rFont val="Arial"/>
        <family val="2"/>
      </rPr>
      <t xml:space="preserve">
</t>
    </r>
  </si>
  <si>
    <t xml:space="preserve">Vega doo </t>
  </si>
  <si>
    <t>14000 Valjevo , Vuka Karadžića 41</t>
  </si>
  <si>
    <t>91 dan</t>
  </si>
  <si>
    <t>rastvor za injekciju/infuziju</t>
  </si>
  <si>
    <t>50 mg</t>
  </si>
  <si>
    <t>prašak za rastvor za infuziju</t>
  </si>
  <si>
    <t>40 mg</t>
  </si>
  <si>
    <t>prašak za rastvor za injekciju</t>
  </si>
  <si>
    <t>prašak za rastvor za injekciju/infuziju</t>
  </si>
  <si>
    <t>rastvor za injekciju</t>
  </si>
  <si>
    <t>10 mg</t>
  </si>
  <si>
    <t>4 mg</t>
  </si>
  <si>
    <t>koncentrat za rastvor za injekciju/infuziju</t>
  </si>
  <si>
    <t>1 mg/ml</t>
  </si>
  <si>
    <t>rastvor za infuziju</t>
  </si>
  <si>
    <t>5 g</t>
  </si>
  <si>
    <t>5000 i.j./1 ml</t>
  </si>
  <si>
    <t>25000 i.j./5 ml</t>
  </si>
  <si>
    <t>2000 i.j./0,2 ml</t>
  </si>
  <si>
    <t>4000 i.j./0,4 ml</t>
  </si>
  <si>
    <t>6000 i.j./0,6 ml</t>
  </si>
  <si>
    <t>8000 i.j./0,8 ml</t>
  </si>
  <si>
    <t>500 ml</t>
  </si>
  <si>
    <t>koncentrat za rastvor za infuziju</t>
  </si>
  <si>
    <t>pena za kožu (7,5%)</t>
  </si>
  <si>
    <t>rastvor za kožu (10%)</t>
  </si>
  <si>
    <t>30 mg</t>
  </si>
  <si>
    <t xml:space="preserve">prašak i rastvarač za rastvor za
injekciju/infuziju
</t>
  </si>
  <si>
    <t>suspenzija za injekciju</t>
  </si>
  <si>
    <t>125 mg</t>
  </si>
  <si>
    <t>500 mg</t>
  </si>
  <si>
    <t>4000 mg+500 mg</t>
  </si>
  <si>
    <t>1000 mg</t>
  </si>
  <si>
    <t>750 mg</t>
  </si>
  <si>
    <t>1500 mg</t>
  </si>
  <si>
    <t xml:space="preserve">prašak za rastvor za infuziju i/ili
prašak za koncentrat za rastvor za
infuziju
</t>
  </si>
  <si>
    <t xml:space="preserve">
500mg+500mg
</t>
  </si>
  <si>
    <t>300 mg</t>
  </si>
  <si>
    <t>600 mg</t>
  </si>
  <si>
    <t>100 mg</t>
  </si>
  <si>
    <t xml:space="preserve">rastvor za infuziju i/ili koncentrat za
rastvor za infuziju
</t>
  </si>
  <si>
    <t xml:space="preserve">injekcija i/ili prašak za rastvor za
infuziju  i/ili liofilizat za rastvor za
infuziju
</t>
  </si>
  <si>
    <t xml:space="preserve">
500 mg
</t>
  </si>
  <si>
    <t>200 mg</t>
  </si>
  <si>
    <t>400 mg</t>
  </si>
  <si>
    <t>250 mg</t>
  </si>
  <si>
    <t>2 mg/1 ml</t>
  </si>
  <si>
    <t>1 mg</t>
  </si>
  <si>
    <t>150 mg</t>
  </si>
  <si>
    <t>300 mg/ml</t>
  </si>
  <si>
    <t>370 mg/ml</t>
  </si>
  <si>
    <t>0,5 mmol/ml</t>
  </si>
  <si>
    <t>1 mmol/ml</t>
  </si>
  <si>
    <t>0,25mmol/ml</t>
  </si>
  <si>
    <t>RANISAN  5 po 5 ml (10 
mg/1 ml) ,              RANITIDIN 5 po 2 ml (50 
mg/2 ml)</t>
  </si>
  <si>
    <t xml:space="preserve">       Zdravlje a.d       ,         Hemofarm a.d.</t>
  </si>
  <si>
    <t>OMEPROL  bočica, 1 po 40 mg</t>
  </si>
  <si>
    <t>Sofarimex-Industria 
Quimica E 
Farmaceutica, LDA</t>
  </si>
  <si>
    <t>Nycomed GmbH  ,  Laboratorios Alcala 
Farma S.L.; Krka 
Tovarna Zdravil d.d.</t>
  </si>
  <si>
    <t>ONDASAN ampula, 5 po 4 mg/2 ml</t>
  </si>
  <si>
    <t>CONTROLOC 1 po 40 mg , NOLPAZA bočica staklena, 1 po 40 m , NOLPAZA bočica staklena, 5 po 40 mg</t>
  </si>
  <si>
    <t xml:space="preserve">Slaviamed d.o.o. </t>
  </si>
  <si>
    <t>GRANISETRON-TEVA ampula, 5 po 1 ml, 1 
mg/1 ml</t>
  </si>
  <si>
    <t>Teva Pharmaceutical 
Works Private Ltd. 
Company</t>
  </si>
  <si>
    <t>HEPA-MERZ 10 po (5 g/10 ml)</t>
  </si>
  <si>
    <t>Merz Pharma GmbH</t>
  </si>
  <si>
    <t>Galenika a.d</t>
  </si>
  <si>
    <t>HEPARIN ampula, 10 po 25000 i.j./5 ml</t>
  </si>
  <si>
    <t>HEPARIN ampula, 5 po 5000 i.j./1 ml</t>
  </si>
  <si>
    <t>Sanofi Winthrop 
Industrie; Chinoin 
Pharmaceutical 
Chemical Works 
Co.Ltd</t>
  </si>
  <si>
    <t>CLEXANE napunjen injekcioni špric, 
2 po 20 mg (2000 i.j./0,2 ml) ,10 po 20 mg (2000 i.j./0,2 ml)</t>
  </si>
  <si>
    <t>CLEXANE napunjen injekcioni špric, 
2 po 40 mg (4000 i.j./0,4 ml) ,10 po 40 mg (4000 i.j./0,4 ml)</t>
  </si>
  <si>
    <t>CLEXANE napunjen injekcioni špric, 
2 po 60 mg (6000 i.j./0,6 ml) ,10 po 60 mg (6000 i.j./0,6 ml)</t>
  </si>
  <si>
    <t>CLEXANE napunjen injekcioni špric, 
2 po 80 mg (8000 i.j./0,8 ml) ,10 po 80 mg (8000 i.j./0,8 ml)</t>
  </si>
  <si>
    <t>HETASORB 6% boca staklena, 1 po 500 
ml (60 g/l + 9 g/l)</t>
  </si>
  <si>
    <t xml:space="preserve">Hemofarm a.d. </t>
  </si>
  <si>
    <t>HETASORB 10% boca staklena, 1 po 500 
ml (100 g/l + 9 g/l)</t>
  </si>
  <si>
    <t>Hemomont d.o.o.</t>
  </si>
  <si>
    <t>AMINOSOL 10% boca, 1 po 500 ml</t>
  </si>
  <si>
    <t>Hemofarm a.d</t>
  </si>
  <si>
    <t>AMINOSOL 10% E boca staklena, 1 po 500 ml</t>
  </si>
  <si>
    <t>AMINOSOL 15% boca staklena, 1 po 500 ml</t>
  </si>
  <si>
    <t>HEPASOL 8% boca, 1 po 500 ml (4,64 
g/l + 10,72 g/l + 0,52 g/l 
+ 0,88 g/l + 5,82 g/l + 2,8 
g/ + 10,4 g/l + 13,09 g/l + 
6,88 g/l + 1,1 g/l + 5,73 
g/l + 2,24 g/l + 4,42 g/l + 
4,4 g/l + 0,7 g/l + 10,08 
g/l</t>
  </si>
  <si>
    <t>POVIDON JOD kontejner plastični, 1 
po 500 ml (7,5%)</t>
  </si>
  <si>
    <t>POVIDON JOD kontejner plastični, 1 
po 500 ml (10%)</t>
  </si>
  <si>
    <t>LEMOD SOLU liobočica sa 
rastvaračem u ampuli, 
15 po 1 ml (40 mg/ml)</t>
  </si>
  <si>
    <t>LEMOD DEPO bočica, 10 po 1 ml (40 
mg/1 ml)</t>
  </si>
  <si>
    <t>LEMOD SOLU liobočica sa 
rastvaračem u ampuli, 
1 po 2 ml (125 mg/2 
ml)</t>
  </si>
  <si>
    <t xml:space="preserve">LEMOD SOLU liobočica sa 
rastvaračem u ampuli, 
1 po 7,8 ml (500 
mg/7,8 ml) </t>
  </si>
  <si>
    <t>PharmaSwiss d.o.o.  , Laboratorio Reig Jofre 
S.A.</t>
  </si>
  <si>
    <t>PIPTAZ bočica 12 po (4 g + 
0.5g)  ,                     ACIPIRIN bočica staklena, 1 po 
(4 g + 0,5 g)</t>
  </si>
  <si>
    <t>PRIMACEPH 50 po 1 g</t>
  </si>
  <si>
    <t>PharmaSwiss d.o.o.</t>
  </si>
  <si>
    <t>CEFUROXIM-MIP bočica staklena, 10 po 
750 mg</t>
  </si>
  <si>
    <t>Chephasaar Chem. 
Pharm.</t>
  </si>
  <si>
    <t>CEFUROXIM-MIP bočica staklena, 10 po 
1500 mg/50 ml , bočica staklena, 10 po 
1500 mg/100 ml , DICEF bočica staklena, 50 po 
1500 mg</t>
  </si>
  <si>
    <t>Chephasaar Chem. 
Pharm. ,    PharmaSwiss d.o.o.</t>
  </si>
  <si>
    <t>CEFTAZIDIM 
SANDOZ 1 po 500 mg</t>
  </si>
  <si>
    <t>Sandoz GmbH</t>
  </si>
  <si>
    <t>CEFTAZIDIM 
SANDOZ 1 po 1 g , TIZACEF bočica staklena, 50 po 
1 g</t>
  </si>
  <si>
    <t>Sandoz GmbH   ,  PharmaSwiss d.o.o.</t>
  </si>
  <si>
    <t>AZARAN bočica, 50 po 1000 mg , LONGACEPH 10 po 1 g ,3CEF bočica staklena, 50 po 1 g , LENDACIN bočica, 10 po 1 g , CEFTRIAXON-MIP bočica staklena, 10 po 
1 g</t>
  </si>
  <si>
    <t>Hemofarm a.d. , Galenika a.d. , PharmaSwiss d.o.o. , Sandoz GmbH , Chephasaar Chem. 
Pharm.</t>
  </si>
  <si>
    <t xml:space="preserve">MEROCID bočica staklena,10 po 
500 mg </t>
  </si>
  <si>
    <t xml:space="preserve">PharmaSwiss d.o.o. </t>
  </si>
  <si>
    <t xml:space="preserve">MEROCID bočica staklena,10 po 
1000 mg </t>
  </si>
  <si>
    <t>MIPECID bočica staklena, 10 po 
1000 mg (500 mg+500 
mg)</t>
  </si>
  <si>
    <t>KLINDAMICIN  ampula, 10 po 2 ml 
(150 mg/ml)</t>
  </si>
  <si>
    <t>Hemofarm a.d.</t>
  </si>
  <si>
    <t>CLINDAMYCIN-MIP ampula, 5 po 4 ml (600 
mg/4 ml)</t>
  </si>
  <si>
    <t>Chephasaar Chem. 
Pharm</t>
  </si>
  <si>
    <t>AMIKACIN ampula, 10 po 100 
mg/2 ml</t>
  </si>
  <si>
    <t>Galenika a.d.</t>
  </si>
  <si>
    <t>AMIKACIN ampula, 10 po 500 
mg/2 ml , AMINOCIN ampula, 50 po 2 ml 
(500 mg/2 ml)</t>
  </si>
  <si>
    <t>Galenika a.d.    ,    PharmaSwiss d.o.o.</t>
  </si>
  <si>
    <t>MAROCEN  ampula, 5 po 100 
mg/10 ml  , CITERAL ampula, 5 po 10 ml 
(100 mg/10 ml)</t>
  </si>
  <si>
    <t xml:space="preserve">     Hemofarm a.d.    ,  Alkaloid d.o.o.</t>
  </si>
  <si>
    <t>VANCOMYCIN-MIP bočica staklena, 5 po 
500 mg  , EDICIN 1 po 500 mg</t>
  </si>
  <si>
    <t>Chephasaar Chem. 
Pharm  ,                   Lek farmacevtska 
družba d.d</t>
  </si>
  <si>
    <t>VANCOMYCIN-MIP bočica staklena, 5 po 
1000 mg  , EDICIN 1 po 1 g</t>
  </si>
  <si>
    <t xml:space="preserve">TARGOCID liobočica sa 
rastvaračem u ampuli, 
1 po 3 ml (200 mg/3 
ml) </t>
  </si>
  <si>
    <t>Gruppo Lepetit SPA</t>
  </si>
  <si>
    <t>ORVAGIL  100 ml (500 mg/100 
ml)</t>
  </si>
  <si>
    <t>ORVAGIL 20 po 250 mg</t>
  </si>
  <si>
    <t>ORVAGIL 20 po 400 mg</t>
  </si>
  <si>
    <t>FLUCONAL bočica staklena, 1 po 
100 ml (2 mg/ml)</t>
  </si>
  <si>
    <t>FLUDARABINE-Teva 
◊ bočica staklena, 1 po 2 
ml (25 mg/ml)</t>
  </si>
  <si>
    <t>Pharmachemie B.V.</t>
  </si>
  <si>
    <t>FLUOROURACIL - 
TEVA bočica, 1 po 5 ml (50 
mg/ml)</t>
  </si>
  <si>
    <t>GITRABIN ◊ 1 po 200 mg</t>
  </si>
  <si>
    <t>GITRABIN ◊ 1 po 1000 mg</t>
  </si>
  <si>
    <t xml:space="preserve">Actavis Italy S.p.a.; 
S.C.Sindan-Pharma 
S.R.L. </t>
  </si>
  <si>
    <t>SINDOVIN 1 po 1 mg</t>
  </si>
  <si>
    <t>S.C. Sindan-Pharma 
S.R.L.</t>
  </si>
  <si>
    <t>VINORELSIN 1 po 1 ml (10 mg/ml)</t>
  </si>
  <si>
    <t>VINORELSIN 1 po 5 ml (50 mg/5 ml)</t>
  </si>
  <si>
    <t xml:space="preserve">Actavis Italy S.P.A; S.C. 
Sindan-Pharma S.R.L. </t>
  </si>
  <si>
    <t>ETOPOSIDE-TEVA bočica staklena, 1 po 5 
ml (100 mg/5 ml)</t>
  </si>
  <si>
    <t>PACLITAXEL - TEVA 
◊ bočica,1 po 5 ml (30 
mg/5 ml)  , SINDAXEL ◊ 1 po 30 mg/ 5 ml</t>
  </si>
  <si>
    <t xml:space="preserve">Pharmachemie B.V. , S.C. Sindan-Pharma 
S.R.L.; Actavis Italy 
S.P.A </t>
  </si>
  <si>
    <t>PACLITAXEL - TEVA 
◊ bočica,1 po 16,7 ml (100 
mg/16,7 ml) , SINDAXEL ◊ 1 po 100 mg/16,67 ml</t>
  </si>
  <si>
    <t>SINDROXOCIN 1 po 10 mg , DOXORUBICIN - 
TEVA bočica, 1 po 10 mg</t>
  </si>
  <si>
    <t>SINDROXOCIN 1 po 50 mg , DOXORUBICIN - 
TEVA bočica, 1 po 50 mg</t>
  </si>
  <si>
    <t>S.C. Sindan-Pharma 
S.R.L.    ,   Pharmachemie B.V</t>
  </si>
  <si>
    <t>CARBOPLATIN-TEVA bočica, 1 po 15 ml (150 
mg/15 ml)</t>
  </si>
  <si>
    <t>ELOXATIN ◊ bočica, 1 po 50 mg  ,                       SINOXAL ◊ bočica, 1 po 50 mg</t>
  </si>
  <si>
    <t>ELOXATIN ◊ bočica, 1 po 100 mg  ,                       SINOXAL ◊ bočica, 1 po 100 mg</t>
  </si>
  <si>
    <t xml:space="preserve">   Aventis Pharma Ltd.  ,  S.C. Sindan-Pharma 
S.R.L.; Actavis Italia 
S.P.A</t>
  </si>
  <si>
    <t>IRINOTESIN  bočica staklena, 1 po 5 
ml (100 mg/5 ml)</t>
  </si>
  <si>
    <t xml:space="preserve">S.C. Sindan-Pharma 
S.R.L.; Actavis Italia 
S.P.A </t>
  </si>
  <si>
    <t>IRINOTESIN ◊ bočica staklena, 1 po 25 
ml (100 mg/5 ml)</t>
  </si>
  <si>
    <t xml:space="preserve">S.C. Sindan-Pharma 
S.R.L. </t>
  </si>
  <si>
    <t>ULTRAVIST 300 10 po 50 ml (300) , 10 po 100 ml (300)</t>
  </si>
  <si>
    <t>Bayer Schering 
Pharma AG</t>
  </si>
  <si>
    <t>ULTRAVIST 370 10 po 50 ml (370) , 10 po 100 ml (370) , boca staklena, 10 po 200 
ml (370 mg joda/ml) , boca staklena, 8 po 500 
ml (768,86 mg/ml)</t>
  </si>
  <si>
    <t>MAGNEVIST bočica, 10 po 20 ml 
(469,01 mg/ml)</t>
  </si>
  <si>
    <t>GADOVIST 10 po 30 ml (1,0 
mmol/ml) , napunjen injekcioni špric, 
5 po 7,5 ml (604,72 
mg/ml, 1 mmol/ml)</t>
  </si>
  <si>
    <t>PRIMOVIST napunjen injekcioni špric, 
1 po 10 ml (181,43 
mg/ml)</t>
  </si>
  <si>
    <t>2033/XI-2013</t>
  </si>
  <si>
    <t xml:space="preserve"> 500mg
</t>
  </si>
  <si>
    <t xml:space="preserve">koncentrat za
rastvor za injekciju/infuziju
</t>
  </si>
  <si>
    <t xml:space="preserve">rastvor za
injekciju
</t>
  </si>
  <si>
    <t xml:space="preserve">prašak za rastvor za infuziju
</t>
  </si>
  <si>
    <t xml:space="preserve">prašak
za rastvor za injekciju/infuziju
</t>
  </si>
  <si>
    <t xml:space="preserve"> prašak za rastvor za
injekciju/infuziju, prašak za rastvor za
injekciju</t>
  </si>
  <si>
    <t xml:space="preserve">prašak za rastvor za infuziju,prašak za rastvor za infuziju
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</si>
</sst>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&quot; Din.&quot;"/>
    <numFmt numFmtId="165" formatCode="_-* #,##0.00&quot; Din.&quot;_-;\-* #,##0.00&quot; Din.&quot;_-;_-* \-??&quot; Din.&quot;_-;_-@_-"/>
    <numFmt numFmtId="166" formatCode="dd\.mm\.yyyy"/>
  </numFmts>
  <fonts count="47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46" applyFont="1" applyAlignment="1">
      <alignment horizontal="center" vertical="center" wrapText="1"/>
      <protection/>
    </xf>
    <xf numFmtId="0" fontId="3" fillId="0" borderId="0" xfId="46" applyFont="1" applyAlignment="1">
      <alignment horizontal="left" vertical="center" wrapText="1"/>
      <protection/>
    </xf>
    <xf numFmtId="49" fontId="3" fillId="0" borderId="0" xfId="46" applyNumberFormat="1" applyFont="1" applyAlignment="1">
      <alignment horizontal="center" vertical="center" wrapText="1"/>
      <protection/>
    </xf>
    <xf numFmtId="0" fontId="3" fillId="0" borderId="0" xfId="46" applyFont="1" applyAlignment="1">
      <alignment horizontal="center" vertical="center"/>
      <protection/>
    </xf>
    <xf numFmtId="3" fontId="3" fillId="33" borderId="0" xfId="46" applyNumberFormat="1" applyFont="1" applyFill="1" applyAlignment="1">
      <alignment horizontal="right" vertical="center"/>
      <protection/>
    </xf>
    <xf numFmtId="0" fontId="1" fillId="0" borderId="0" xfId="46" applyFont="1" applyAlignment="1">
      <alignment horizontal="right" vertical="top" wrapText="1"/>
      <protection/>
    </xf>
    <xf numFmtId="0" fontId="4" fillId="0" borderId="0" xfId="46" applyFont="1">
      <alignment/>
      <protection/>
    </xf>
    <xf numFmtId="0" fontId="1" fillId="0" borderId="0" xfId="46" applyFont="1" applyAlignment="1">
      <alignment horizontal="left" vertical="top" wrapText="1"/>
      <protection/>
    </xf>
    <xf numFmtId="49" fontId="1" fillId="0" borderId="0" xfId="46" applyNumberFormat="1" applyFont="1" applyAlignment="1">
      <alignment horizontal="left" vertical="top" wrapText="1"/>
      <protection/>
    </xf>
    <xf numFmtId="0" fontId="7" fillId="0" borderId="0" xfId="46" applyFont="1" applyBorder="1" applyAlignment="1">
      <alignment horizontal="center" vertical="center" wrapText="1"/>
      <protection/>
    </xf>
    <xf numFmtId="0" fontId="7" fillId="0" borderId="0" xfId="46" applyFont="1" applyBorder="1" applyAlignment="1">
      <alignment horizontal="left" vertical="center" wrapText="1"/>
      <protection/>
    </xf>
    <xf numFmtId="49" fontId="7" fillId="0" borderId="0" xfId="46" applyNumberFormat="1" applyFont="1" applyBorder="1" applyAlignment="1">
      <alignment horizontal="center" vertical="center" wrapText="1"/>
      <protection/>
    </xf>
    <xf numFmtId="0" fontId="5" fillId="0" borderId="0" xfId="46" applyFont="1" applyAlignment="1">
      <alignment horizontal="right" vertical="top" wrapText="1"/>
      <protection/>
    </xf>
    <xf numFmtId="0" fontId="8" fillId="0" borderId="0" xfId="46" applyFont="1" applyAlignment="1">
      <alignment horizontal="center" vertical="center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0" fontId="9" fillId="0" borderId="11" xfId="60" applyFont="1" applyFill="1" applyBorder="1" applyAlignment="1">
      <alignment horizontal="center" vertical="center" wrapText="1"/>
      <protection/>
    </xf>
    <xf numFmtId="0" fontId="9" fillId="0" borderId="12" xfId="46" applyFont="1" applyBorder="1" applyAlignment="1">
      <alignment horizontal="center" vertical="center" wrapText="1"/>
      <protection/>
    </xf>
    <xf numFmtId="3" fontId="9" fillId="33" borderId="11" xfId="60" applyNumberFormat="1" applyFont="1" applyFill="1" applyBorder="1" applyAlignment="1">
      <alignment horizontal="center" vertical="center" wrapText="1"/>
      <protection/>
    </xf>
    <xf numFmtId="0" fontId="9" fillId="0" borderId="11" xfId="60" applyFont="1" applyBorder="1" applyAlignment="1">
      <alignment horizontal="center" vertical="center" wrapText="1"/>
      <protection/>
    </xf>
    <xf numFmtId="0" fontId="9" fillId="0" borderId="11" xfId="46" applyFont="1" applyBorder="1" applyAlignment="1">
      <alignment horizontal="center" vertical="center" wrapText="1"/>
      <protection/>
    </xf>
    <xf numFmtId="0" fontId="9" fillId="0" borderId="13" xfId="46" applyFont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11" xfId="46" applyFont="1" applyBorder="1" applyAlignment="1">
      <alignment horizontal="center" vertical="center" wrapText="1"/>
      <protection/>
    </xf>
    <xf numFmtId="3" fontId="6" fillId="33" borderId="11" xfId="46" applyNumberFormat="1" applyFont="1" applyFill="1" applyBorder="1" applyAlignment="1">
      <alignment horizontal="center" vertical="center" wrapText="1"/>
      <protection/>
    </xf>
    <xf numFmtId="164" fontId="6" fillId="0" borderId="14" xfId="46" applyNumberFormat="1" applyFont="1" applyBorder="1" applyAlignment="1" applyProtection="1">
      <alignment horizontal="right" vertical="center" wrapText="1"/>
      <protection locked="0"/>
    </xf>
    <xf numFmtId="165" fontId="6" fillId="0" borderId="11" xfId="46" applyNumberFormat="1" applyFont="1" applyBorder="1" applyAlignment="1">
      <alignment horizontal="right" vertical="center" wrapText="1"/>
      <protection/>
    </xf>
    <xf numFmtId="165" fontId="6" fillId="0" borderId="13" xfId="46" applyNumberFormat="1" applyFont="1" applyBorder="1" applyAlignment="1">
      <alignment horizontal="right" vertical="center" wrapText="1"/>
      <protection/>
    </xf>
    <xf numFmtId="0" fontId="6" fillId="0" borderId="15" xfId="58" applyFont="1" applyFill="1" applyBorder="1" applyAlignment="1">
      <alignment horizontal="center" vertical="center" wrapText="1"/>
      <protection/>
    </xf>
    <xf numFmtId="0" fontId="6" fillId="0" borderId="16" xfId="46" applyFont="1" applyBorder="1" applyAlignment="1">
      <alignment horizontal="center" vertical="center" wrapText="1"/>
      <protection/>
    </xf>
    <xf numFmtId="3" fontId="6" fillId="33" borderId="16" xfId="46" applyNumberFormat="1" applyFont="1" applyFill="1" applyBorder="1" applyAlignment="1">
      <alignment horizontal="center" vertical="center" wrapText="1"/>
      <protection/>
    </xf>
    <xf numFmtId="164" fontId="6" fillId="0" borderId="17" xfId="46" applyNumberFormat="1" applyFont="1" applyBorder="1" applyAlignment="1" applyProtection="1">
      <alignment horizontal="right" vertical="center" wrapText="1"/>
      <protection locked="0"/>
    </xf>
    <xf numFmtId="165" fontId="6" fillId="0" borderId="16" xfId="46" applyNumberFormat="1" applyFont="1" applyBorder="1" applyAlignment="1">
      <alignment horizontal="right" vertical="center" wrapText="1"/>
      <protection/>
    </xf>
    <xf numFmtId="165" fontId="6" fillId="0" borderId="18" xfId="46" applyNumberFormat="1" applyFont="1" applyBorder="1" applyAlignment="1">
      <alignment horizontal="right" vertical="center" wrapText="1"/>
      <protection/>
    </xf>
    <xf numFmtId="0" fontId="6" fillId="33" borderId="16" xfId="46" applyFont="1" applyFill="1" applyBorder="1" applyAlignment="1">
      <alignment horizontal="center" vertical="center" wrapText="1"/>
      <protection/>
    </xf>
    <xf numFmtId="0" fontId="6" fillId="33" borderId="11" xfId="46" applyFont="1" applyFill="1" applyBorder="1" applyAlignment="1">
      <alignment horizontal="center" vertical="center" wrapText="1"/>
      <protection/>
    </xf>
    <xf numFmtId="0" fontId="6" fillId="0" borderId="19" xfId="58" applyFont="1" applyFill="1" applyBorder="1" applyAlignment="1">
      <alignment horizontal="center" vertical="center" wrapText="1"/>
      <protection/>
    </xf>
    <xf numFmtId="0" fontId="6" fillId="0" borderId="20" xfId="58" applyFont="1" applyFill="1" applyBorder="1" applyAlignment="1">
      <alignment horizontal="center" vertical="center" wrapText="1"/>
      <protection/>
    </xf>
    <xf numFmtId="49" fontId="6" fillId="33" borderId="21" xfId="59" applyNumberFormat="1" applyFont="1" applyFill="1" applyBorder="1" applyAlignment="1">
      <alignment horizontal="center" vertical="center" wrapText="1"/>
      <protection/>
    </xf>
    <xf numFmtId="3" fontId="6" fillId="33" borderId="21" xfId="60" applyNumberFormat="1" applyFont="1" applyFill="1" applyBorder="1" applyAlignment="1">
      <alignment horizontal="center" vertical="center" wrapText="1"/>
      <protection/>
    </xf>
    <xf numFmtId="164" fontId="6" fillId="0" borderId="21" xfId="46" applyNumberFormat="1" applyFont="1" applyBorder="1" applyAlignment="1" applyProtection="1">
      <alignment horizontal="right" vertical="center" wrapText="1"/>
      <protection locked="0"/>
    </xf>
    <xf numFmtId="165" fontId="6" fillId="0" borderId="21" xfId="46" applyNumberFormat="1" applyFont="1" applyBorder="1" applyAlignment="1">
      <alignment horizontal="right" vertical="center" wrapText="1"/>
      <protection/>
    </xf>
    <xf numFmtId="49" fontId="6" fillId="33" borderId="22" xfId="59" applyNumberFormat="1" applyFont="1" applyFill="1" applyBorder="1" applyAlignment="1">
      <alignment horizontal="center" vertical="center" wrapText="1"/>
      <protection/>
    </xf>
    <xf numFmtId="3" fontId="6" fillId="33" borderId="22" xfId="60" applyNumberFormat="1" applyFont="1" applyFill="1" applyBorder="1" applyAlignment="1">
      <alignment horizontal="center" vertical="center" wrapText="1"/>
      <protection/>
    </xf>
    <xf numFmtId="164" fontId="6" fillId="0" borderId="22" xfId="46" applyNumberFormat="1" applyFont="1" applyBorder="1" applyAlignment="1" applyProtection="1">
      <alignment horizontal="right" vertical="center" wrapText="1"/>
      <protection locked="0"/>
    </xf>
    <xf numFmtId="165" fontId="6" fillId="0" borderId="22" xfId="46" applyNumberFormat="1" applyFont="1" applyBorder="1" applyAlignment="1">
      <alignment horizontal="right" vertical="center" wrapText="1"/>
      <protection/>
    </xf>
    <xf numFmtId="165" fontId="6" fillId="34" borderId="23" xfId="58" applyNumberFormat="1" applyFont="1" applyFill="1" applyBorder="1" applyAlignment="1">
      <alignment vertical="center" wrapText="1"/>
      <protection/>
    </xf>
    <xf numFmtId="165" fontId="6" fillId="34" borderId="24" xfId="46" applyNumberFormat="1" applyFont="1" applyFill="1" applyBorder="1" applyAlignment="1">
      <alignment horizontal="right" vertical="center" wrapText="1"/>
      <protection/>
    </xf>
    <xf numFmtId="165" fontId="6" fillId="34" borderId="25" xfId="58" applyNumberFormat="1" applyFont="1" applyFill="1" applyBorder="1" applyAlignment="1">
      <alignment vertical="center" wrapText="1"/>
      <protection/>
    </xf>
    <xf numFmtId="165" fontId="6" fillId="34" borderId="26" xfId="46" applyNumberFormat="1" applyFont="1" applyFill="1" applyBorder="1" applyAlignment="1">
      <alignment horizontal="right" vertical="center" wrapText="1"/>
      <protection/>
    </xf>
    <xf numFmtId="0" fontId="6" fillId="0" borderId="27" xfId="58" applyFont="1" applyFill="1" applyBorder="1" applyAlignment="1">
      <alignment horizontal="center" vertical="center" wrapText="1"/>
      <protection/>
    </xf>
    <xf numFmtId="49" fontId="6" fillId="33" borderId="28" xfId="59" applyNumberFormat="1" applyFont="1" applyFill="1" applyBorder="1" applyAlignment="1">
      <alignment horizontal="center" vertical="center" wrapText="1"/>
      <protection/>
    </xf>
    <xf numFmtId="3" fontId="6" fillId="33" borderId="28" xfId="60" applyNumberFormat="1" applyFont="1" applyFill="1" applyBorder="1" applyAlignment="1">
      <alignment horizontal="center" vertical="center" wrapText="1"/>
      <protection/>
    </xf>
    <xf numFmtId="164" fontId="6" fillId="0" borderId="29" xfId="46" applyNumberFormat="1" applyFont="1" applyBorder="1" applyAlignment="1" applyProtection="1">
      <alignment horizontal="right" vertical="center" wrapText="1"/>
      <protection locked="0"/>
    </xf>
    <xf numFmtId="165" fontId="6" fillId="0" borderId="28" xfId="46" applyNumberFormat="1" applyFont="1" applyBorder="1" applyAlignment="1">
      <alignment horizontal="right" vertical="center" wrapText="1"/>
      <protection/>
    </xf>
    <xf numFmtId="165" fontId="6" fillId="0" borderId="30" xfId="46" applyNumberFormat="1" applyFont="1" applyBorder="1" applyAlignment="1">
      <alignment horizontal="right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3" fontId="6" fillId="0" borderId="11" xfId="46" applyNumberFormat="1" applyFont="1" applyBorder="1" applyAlignment="1">
      <alignment horizontal="center" vertical="center" wrapText="1"/>
      <protection/>
    </xf>
    <xf numFmtId="3" fontId="6" fillId="0" borderId="11" xfId="46" applyNumberFormat="1" applyFont="1" applyBorder="1" applyAlignment="1">
      <alignment horizontal="center" vertical="center"/>
      <protection/>
    </xf>
    <xf numFmtId="3" fontId="6" fillId="0" borderId="16" xfId="46" applyNumberFormat="1" applyFont="1" applyBorder="1" applyAlignment="1">
      <alignment horizontal="center" vertical="center" wrapText="1"/>
      <protection/>
    </xf>
    <xf numFmtId="0" fontId="6" fillId="0" borderId="14" xfId="58" applyFont="1" applyFill="1" applyBorder="1" applyAlignment="1">
      <alignment horizontal="center" vertical="center" wrapText="1"/>
      <protection/>
    </xf>
    <xf numFmtId="3" fontId="6" fillId="33" borderId="21" xfId="46" applyNumberFormat="1" applyFont="1" applyFill="1" applyBorder="1" applyAlignment="1">
      <alignment horizontal="center" vertical="center" wrapText="1"/>
      <protection/>
    </xf>
    <xf numFmtId="164" fontId="6" fillId="0" borderId="31" xfId="46" applyNumberFormat="1" applyFont="1" applyBorder="1" applyAlignment="1" applyProtection="1">
      <alignment horizontal="right" vertical="center" wrapText="1"/>
      <protection locked="0"/>
    </xf>
    <xf numFmtId="0" fontId="6" fillId="0" borderId="22" xfId="46" applyFont="1" applyBorder="1" applyAlignment="1">
      <alignment horizontal="center" vertical="center" wrapText="1"/>
      <protection/>
    </xf>
    <xf numFmtId="3" fontId="6" fillId="33" borderId="32" xfId="46" applyNumberFormat="1" applyFont="1" applyFill="1" applyBorder="1" applyAlignment="1">
      <alignment horizontal="center" vertical="center" wrapText="1"/>
      <protection/>
    </xf>
    <xf numFmtId="164" fontId="6" fillId="0" borderId="33" xfId="46" applyNumberFormat="1" applyFont="1" applyBorder="1" applyAlignment="1" applyProtection="1">
      <alignment horizontal="right" vertical="center" wrapText="1"/>
      <protection locked="0"/>
    </xf>
    <xf numFmtId="0" fontId="6" fillId="0" borderId="34" xfId="46" applyFont="1" applyBorder="1" applyAlignment="1">
      <alignment horizontal="center" vertical="center" wrapText="1"/>
      <protection/>
    </xf>
    <xf numFmtId="3" fontId="6" fillId="0" borderId="23" xfId="46" applyNumberFormat="1" applyFont="1" applyFill="1" applyBorder="1" applyAlignment="1">
      <alignment horizontal="center" vertical="center" wrapText="1"/>
      <protection/>
    </xf>
    <xf numFmtId="164" fontId="6" fillId="0" borderId="35" xfId="46" applyNumberFormat="1" applyFont="1" applyFill="1" applyBorder="1" applyAlignment="1" applyProtection="1">
      <alignment horizontal="right" vertical="center" wrapText="1"/>
      <protection locked="0"/>
    </xf>
    <xf numFmtId="165" fontId="6" fillId="0" borderId="22" xfId="46" applyNumberFormat="1" applyFont="1" applyFill="1" applyBorder="1" applyAlignment="1">
      <alignment horizontal="right" vertical="center" wrapText="1"/>
      <protection/>
    </xf>
    <xf numFmtId="0" fontId="6" fillId="0" borderId="11" xfId="46" applyFont="1" applyFill="1" applyBorder="1" applyAlignment="1">
      <alignment horizontal="center" vertical="center" wrapText="1"/>
      <protection/>
    </xf>
    <xf numFmtId="3" fontId="6" fillId="0" borderId="11" xfId="46" applyNumberFormat="1" applyFont="1" applyFill="1" applyBorder="1" applyAlignment="1">
      <alignment horizontal="center" vertical="center"/>
      <protection/>
    </xf>
    <xf numFmtId="164" fontId="6" fillId="0" borderId="14" xfId="46" applyNumberFormat="1" applyFont="1" applyFill="1" applyBorder="1" applyAlignment="1" applyProtection="1">
      <alignment horizontal="right" vertical="center" wrapText="1"/>
      <protection locked="0"/>
    </xf>
    <xf numFmtId="165" fontId="6" fillId="0" borderId="11" xfId="46" applyNumberFormat="1" applyFont="1" applyFill="1" applyBorder="1" applyAlignment="1">
      <alignment horizontal="right" vertical="center" wrapText="1"/>
      <protection/>
    </xf>
    <xf numFmtId="165" fontId="6" fillId="0" borderId="13" xfId="46" applyNumberFormat="1" applyFont="1" applyFill="1" applyBorder="1" applyAlignment="1">
      <alignment horizontal="right" vertical="center" wrapText="1"/>
      <protection/>
    </xf>
    <xf numFmtId="3" fontId="6" fillId="0" borderId="21" xfId="46" applyNumberFormat="1" applyFont="1" applyFill="1" applyBorder="1" applyAlignment="1">
      <alignment horizontal="center" vertical="center" wrapText="1"/>
      <protection/>
    </xf>
    <xf numFmtId="164" fontId="6" fillId="0" borderId="31" xfId="46" applyNumberFormat="1" applyFont="1" applyFill="1" applyBorder="1" applyAlignment="1" applyProtection="1">
      <alignment horizontal="right" vertical="center" wrapText="1"/>
      <protection locked="0"/>
    </xf>
    <xf numFmtId="165" fontId="6" fillId="0" borderId="21" xfId="46" applyNumberFormat="1" applyFont="1" applyFill="1" applyBorder="1" applyAlignment="1">
      <alignment horizontal="right" vertical="center" wrapText="1"/>
      <protection/>
    </xf>
    <xf numFmtId="3" fontId="6" fillId="0" borderId="22" xfId="46" applyNumberFormat="1" applyFont="1" applyFill="1" applyBorder="1" applyAlignment="1">
      <alignment horizontal="center" vertical="center" wrapText="1"/>
      <protection/>
    </xf>
    <xf numFmtId="164" fontId="6" fillId="0" borderId="33" xfId="46" applyNumberFormat="1" applyFont="1" applyFill="1" applyBorder="1" applyAlignment="1" applyProtection="1">
      <alignment horizontal="right" vertical="center" wrapText="1"/>
      <protection locked="0"/>
    </xf>
    <xf numFmtId="0" fontId="6" fillId="0" borderId="14" xfId="46" applyFont="1" applyFill="1" applyBorder="1" applyAlignment="1">
      <alignment horizontal="center" vertical="center" wrapText="1"/>
      <protection/>
    </xf>
    <xf numFmtId="3" fontId="6" fillId="0" borderId="11" xfId="46" applyNumberFormat="1" applyFont="1" applyFill="1" applyBorder="1" applyAlignment="1">
      <alignment horizontal="center" vertical="center" wrapText="1"/>
      <protection/>
    </xf>
    <xf numFmtId="0" fontId="6" fillId="0" borderId="21" xfId="46" applyFont="1" applyBorder="1" applyAlignment="1">
      <alignment horizontal="center" vertical="center" wrapText="1"/>
      <protection/>
    </xf>
    <xf numFmtId="0" fontId="6" fillId="0" borderId="21" xfId="46" applyFont="1" applyFill="1" applyBorder="1" applyAlignment="1">
      <alignment horizontal="center" vertical="center" wrapText="1"/>
      <protection/>
    </xf>
    <xf numFmtId="0" fontId="6" fillId="0" borderId="23" xfId="46" applyFont="1" applyBorder="1" applyAlignment="1">
      <alignment horizontal="center" vertical="center" wrapText="1"/>
      <protection/>
    </xf>
    <xf numFmtId="0" fontId="6" fillId="0" borderId="14" xfId="46" applyFont="1" applyFill="1" applyBorder="1" applyAlignment="1">
      <alignment horizontal="center" vertical="center"/>
      <protection/>
    </xf>
    <xf numFmtId="3" fontId="6" fillId="0" borderId="21" xfId="46" applyNumberFormat="1" applyFont="1" applyFill="1" applyBorder="1" applyAlignment="1">
      <alignment horizontal="center" vertical="center"/>
      <protection/>
    </xf>
    <xf numFmtId="0" fontId="6" fillId="0" borderId="22" xfId="46" applyFont="1" applyFill="1" applyBorder="1" applyAlignment="1">
      <alignment horizontal="center" vertical="center" wrapText="1"/>
      <protection/>
    </xf>
    <xf numFmtId="3" fontId="6" fillId="0" borderId="22" xfId="46" applyNumberFormat="1" applyFont="1" applyFill="1" applyBorder="1" applyAlignment="1">
      <alignment horizontal="center" vertical="center"/>
      <protection/>
    </xf>
    <xf numFmtId="165" fontId="6" fillId="0" borderId="32" xfId="46" applyNumberFormat="1" applyFont="1" applyFill="1" applyBorder="1" applyAlignment="1">
      <alignment horizontal="right" vertical="center" wrapText="1"/>
      <protection/>
    </xf>
    <xf numFmtId="165" fontId="6" fillId="34" borderId="28" xfId="58" applyNumberFormat="1" applyFont="1" applyFill="1" applyBorder="1" applyAlignment="1">
      <alignment vertical="center" wrapText="1"/>
      <protection/>
    </xf>
    <xf numFmtId="165" fontId="6" fillId="34" borderId="30" xfId="46" applyNumberFormat="1" applyFont="1" applyFill="1" applyBorder="1" applyAlignment="1">
      <alignment horizontal="right" vertical="center" wrapText="1"/>
      <protection/>
    </xf>
    <xf numFmtId="0" fontId="6" fillId="0" borderId="36" xfId="58" applyFont="1" applyFill="1" applyBorder="1" applyAlignment="1">
      <alignment horizontal="center" vertical="center" wrapText="1"/>
      <protection/>
    </xf>
    <xf numFmtId="0" fontId="6" fillId="0" borderId="28" xfId="46" applyFont="1" applyBorder="1" applyAlignment="1">
      <alignment horizontal="center" vertical="center" wrapText="1"/>
      <protection/>
    </xf>
    <xf numFmtId="0" fontId="6" fillId="0" borderId="28" xfId="46" applyFont="1" applyFill="1" applyBorder="1" applyAlignment="1">
      <alignment horizontal="center" vertical="center" wrapText="1"/>
      <protection/>
    </xf>
    <xf numFmtId="164" fontId="6" fillId="0" borderId="29" xfId="46" applyNumberFormat="1" applyFont="1" applyFill="1" applyBorder="1" applyAlignment="1" applyProtection="1">
      <alignment horizontal="right" vertical="center" wrapText="1"/>
      <protection locked="0"/>
    </xf>
    <xf numFmtId="165" fontId="6" fillId="0" borderId="28" xfId="46" applyNumberFormat="1" applyFont="1" applyFill="1" applyBorder="1" applyAlignment="1">
      <alignment horizontal="right" vertical="center" wrapText="1"/>
      <protection/>
    </xf>
    <xf numFmtId="165" fontId="6" fillId="0" borderId="30" xfId="46" applyNumberFormat="1" applyFont="1" applyFill="1" applyBorder="1" applyAlignment="1">
      <alignment horizontal="right" vertical="center" wrapText="1"/>
      <protection/>
    </xf>
    <xf numFmtId="0" fontId="3" fillId="0" borderId="0" xfId="46" applyFont="1" applyFill="1" applyAlignment="1">
      <alignment horizontal="center" vertical="center" wrapText="1"/>
      <protection/>
    </xf>
    <xf numFmtId="0" fontId="3" fillId="0" borderId="0" xfId="58" applyFont="1" applyFill="1" applyAlignment="1">
      <alignment horizontal="left" vertical="center" wrapText="1"/>
      <protection/>
    </xf>
    <xf numFmtId="49" fontId="3" fillId="0" borderId="0" xfId="58" applyNumberFormat="1" applyFont="1" applyFill="1" applyAlignment="1">
      <alignment horizontal="center" vertical="center" wrapText="1"/>
      <protection/>
    </xf>
    <xf numFmtId="0" fontId="3" fillId="0" borderId="0" xfId="58" applyFont="1" applyFill="1" applyAlignment="1">
      <alignment horizontal="center" vertical="center"/>
      <protection/>
    </xf>
    <xf numFmtId="3" fontId="3" fillId="33" borderId="0" xfId="58" applyNumberFormat="1" applyFont="1" applyFill="1" applyAlignment="1">
      <alignment horizontal="right" vertical="center"/>
      <protection/>
    </xf>
    <xf numFmtId="0" fontId="10" fillId="0" borderId="0" xfId="46" applyFont="1" applyFill="1" applyAlignment="1">
      <alignment horizontal="center" vertical="center" wrapText="1"/>
      <protection/>
    </xf>
    <xf numFmtId="0" fontId="11" fillId="0" borderId="0" xfId="58" applyFont="1" applyFill="1" applyAlignment="1">
      <alignment vertical="center" wrapText="1"/>
      <protection/>
    </xf>
    <xf numFmtId="0" fontId="10" fillId="0" borderId="0" xfId="58" applyFont="1" applyFill="1" applyAlignment="1">
      <alignment horizontal="left" vertical="center" wrapText="1"/>
      <protection/>
    </xf>
    <xf numFmtId="49" fontId="10" fillId="0" borderId="0" xfId="58" applyNumberFormat="1" applyFont="1" applyFill="1" applyAlignment="1">
      <alignment horizontal="center" vertical="center" wrapText="1"/>
      <protection/>
    </xf>
    <xf numFmtId="0" fontId="10" fillId="0" borderId="0" xfId="58" applyFont="1" applyFill="1" applyAlignment="1">
      <alignment horizontal="center" vertical="center"/>
      <protection/>
    </xf>
    <xf numFmtId="3" fontId="10" fillId="33" borderId="0" xfId="58" applyNumberFormat="1" applyFont="1" applyFill="1" applyAlignment="1">
      <alignment horizontal="right" vertical="center"/>
      <protection/>
    </xf>
    <xf numFmtId="0" fontId="10" fillId="0" borderId="0" xfId="46" applyFont="1" applyAlignment="1">
      <alignment horizontal="right" vertical="top" wrapText="1"/>
      <protection/>
    </xf>
    <xf numFmtId="0" fontId="12" fillId="0" borderId="0" xfId="46" applyFont="1">
      <alignment/>
      <protection/>
    </xf>
    <xf numFmtId="0" fontId="10" fillId="0" borderId="0" xfId="46" applyFont="1" applyAlignment="1">
      <alignment horizontal="center" vertical="center" wrapText="1"/>
      <protection/>
    </xf>
    <xf numFmtId="0" fontId="10" fillId="0" borderId="0" xfId="46" applyFont="1" applyAlignment="1">
      <alignment horizontal="left" vertical="center" wrapText="1"/>
      <protection/>
    </xf>
    <xf numFmtId="49" fontId="10" fillId="0" borderId="0" xfId="46" applyNumberFormat="1" applyFont="1" applyAlignment="1">
      <alignment horizontal="center" vertical="center" wrapText="1"/>
      <protection/>
    </xf>
    <xf numFmtId="0" fontId="10" fillId="0" borderId="0" xfId="46" applyFont="1" applyAlignment="1">
      <alignment horizontal="center" vertical="center"/>
      <protection/>
    </xf>
    <xf numFmtId="3" fontId="10" fillId="33" borderId="0" xfId="46" applyNumberFormat="1" applyFont="1" applyFill="1" applyAlignment="1">
      <alignment horizontal="right" vertical="center"/>
      <protection/>
    </xf>
    <xf numFmtId="0" fontId="10" fillId="0" borderId="0" xfId="46" applyFont="1" applyAlignment="1">
      <alignment vertical="center" wrapText="1"/>
      <protection/>
    </xf>
    <xf numFmtId="165" fontId="1" fillId="0" borderId="0" xfId="46" applyNumberFormat="1" applyFont="1" applyAlignment="1">
      <alignment horizontal="right" vertical="top" wrapText="1"/>
      <protection/>
    </xf>
    <xf numFmtId="0" fontId="2" fillId="0" borderId="0" xfId="46">
      <alignment/>
      <protection/>
    </xf>
    <xf numFmtId="0" fontId="13" fillId="0" borderId="22" xfId="0" applyFont="1" applyFill="1" applyBorder="1" applyAlignment="1">
      <alignment horizontal="center" vertical="center" wrapText="1"/>
    </xf>
    <xf numFmtId="0" fontId="13" fillId="0" borderId="22" xfId="46" applyFont="1" applyFill="1" applyBorder="1" applyAlignment="1">
      <alignment horizontal="center" vertical="center" wrapText="1"/>
      <protection/>
    </xf>
    <xf numFmtId="0" fontId="13" fillId="0" borderId="22" xfId="56" applyFont="1" applyFill="1" applyBorder="1" applyAlignment="1" applyProtection="1">
      <alignment horizontal="center" vertical="center" wrapText="1"/>
      <protection locked="0"/>
    </xf>
    <xf numFmtId="0" fontId="6" fillId="0" borderId="14" xfId="46" applyFont="1" applyBorder="1" applyAlignment="1">
      <alignment horizontal="center" vertical="center" wrapText="1"/>
      <protection/>
    </xf>
    <xf numFmtId="0" fontId="6" fillId="33" borderId="14" xfId="46" applyFont="1" applyFill="1" applyBorder="1" applyAlignment="1">
      <alignment horizontal="center" vertical="center" wrapText="1"/>
      <protection/>
    </xf>
    <xf numFmtId="0" fontId="6" fillId="33" borderId="17" xfId="46" applyFont="1" applyFill="1" applyBorder="1" applyAlignment="1">
      <alignment horizontal="center" vertical="center" wrapText="1"/>
      <protection/>
    </xf>
    <xf numFmtId="49" fontId="6" fillId="33" borderId="31" xfId="59" applyNumberFormat="1" applyFont="1" applyFill="1" applyBorder="1" applyAlignment="1">
      <alignment horizontal="center" vertical="center" wrapText="1"/>
      <protection/>
    </xf>
    <xf numFmtId="49" fontId="6" fillId="33" borderId="33" xfId="59" applyNumberFormat="1" applyFont="1" applyFill="1" applyBorder="1" applyAlignment="1">
      <alignment horizontal="center" vertical="center" wrapText="1"/>
      <protection/>
    </xf>
    <xf numFmtId="0" fontId="9" fillId="0" borderId="16" xfId="60" applyFont="1" applyFill="1" applyBorder="1" applyAlignment="1">
      <alignment horizontal="center" vertical="center" wrapText="1"/>
      <protection/>
    </xf>
    <xf numFmtId="49" fontId="9" fillId="0" borderId="16" xfId="60" applyNumberFormat="1" applyFont="1" applyFill="1" applyBorder="1" applyAlignment="1">
      <alignment horizontal="center" vertical="center" wrapText="1"/>
      <protection/>
    </xf>
    <xf numFmtId="0" fontId="6" fillId="33" borderId="29" xfId="46" applyFont="1" applyFill="1" applyBorder="1" applyAlignment="1">
      <alignment horizontal="center" vertical="center" wrapText="1"/>
      <protection/>
    </xf>
    <xf numFmtId="0" fontId="6" fillId="0" borderId="12" xfId="46" applyFont="1" applyBorder="1" applyAlignment="1">
      <alignment horizontal="center" vertical="center" wrapText="1"/>
      <protection/>
    </xf>
    <xf numFmtId="0" fontId="6" fillId="0" borderId="37" xfId="46" applyFont="1" applyBorder="1" applyAlignment="1">
      <alignment horizontal="center" vertical="center" wrapText="1"/>
      <protection/>
    </xf>
    <xf numFmtId="0" fontId="6" fillId="0" borderId="17" xfId="46" applyFont="1" applyBorder="1" applyAlignment="1">
      <alignment horizontal="center" vertical="center" wrapText="1"/>
      <protection/>
    </xf>
    <xf numFmtId="0" fontId="6" fillId="0" borderId="33" xfId="46" applyFont="1" applyBorder="1" applyAlignment="1">
      <alignment horizontal="center" vertical="center" wrapText="1"/>
      <protection/>
    </xf>
    <xf numFmtId="0" fontId="6" fillId="0" borderId="38" xfId="46" applyFont="1" applyBorder="1" applyAlignment="1">
      <alignment horizontal="center" vertical="center" wrapText="1"/>
      <protection/>
    </xf>
    <xf numFmtId="0" fontId="13" fillId="0" borderId="32" xfId="56" applyFont="1" applyFill="1" applyBorder="1" applyAlignment="1" applyProtection="1">
      <alignment horizontal="center" vertical="center" wrapText="1"/>
      <protection locked="0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9" xfId="56" applyFont="1" applyFill="1" applyBorder="1" applyAlignment="1" applyProtection="1">
      <alignment horizontal="center" vertical="center" wrapText="1"/>
      <protection locked="0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6" fillId="0" borderId="29" xfId="46" applyFont="1" applyBorder="1" applyAlignment="1">
      <alignment horizontal="center" vertical="center" wrapText="1"/>
      <protection/>
    </xf>
    <xf numFmtId="0" fontId="13" fillId="0" borderId="41" xfId="46" applyFont="1" applyFill="1" applyBorder="1" applyAlignment="1">
      <alignment horizontal="center" vertical="center" wrapText="1"/>
      <protection/>
    </xf>
    <xf numFmtId="0" fontId="13" fillId="0" borderId="41" xfId="0" applyFont="1" applyFill="1" applyBorder="1" applyAlignment="1">
      <alignment horizontal="center" vertical="center" wrapText="1"/>
    </xf>
    <xf numFmtId="0" fontId="13" fillId="0" borderId="41" xfId="58" applyFont="1" applyFill="1" applyBorder="1" applyAlignment="1" applyProtection="1">
      <alignment horizontal="center" vertical="center" wrapText="1"/>
      <protection locked="0"/>
    </xf>
    <xf numFmtId="0" fontId="13" fillId="0" borderId="42" xfId="56" applyFont="1" applyFill="1" applyBorder="1" applyAlignment="1" applyProtection="1">
      <alignment horizontal="center" vertical="center" wrapText="1"/>
      <protection locked="0"/>
    </xf>
    <xf numFmtId="0" fontId="13" fillId="0" borderId="43" xfId="56" applyFont="1" applyFill="1" applyBorder="1" applyAlignment="1" applyProtection="1">
      <alignment horizontal="center" vertical="center" wrapText="1"/>
      <protection locked="0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5" xfId="58" applyFont="1" applyFill="1" applyBorder="1" applyAlignment="1" applyProtection="1">
      <alignment horizontal="center" vertical="center" wrapText="1"/>
      <protection locked="0"/>
    </xf>
    <xf numFmtId="0" fontId="13" fillId="0" borderId="45" xfId="46" applyFont="1" applyFill="1" applyBorder="1" applyAlignment="1">
      <alignment horizontal="center" vertical="center" wrapText="1"/>
      <protection/>
    </xf>
    <xf numFmtId="0" fontId="13" fillId="0" borderId="45" xfId="56" applyFont="1" applyFill="1" applyBorder="1" applyAlignment="1" applyProtection="1">
      <alignment horizontal="center" vertical="center" wrapText="1"/>
      <protection locked="0"/>
    </xf>
    <xf numFmtId="0" fontId="13" fillId="0" borderId="46" xfId="56" applyFont="1" applyFill="1" applyBorder="1" applyAlignment="1" applyProtection="1">
      <alignment horizontal="center" vertical="center" wrapText="1"/>
      <protection locked="0"/>
    </xf>
    <xf numFmtId="0" fontId="13" fillId="0" borderId="46" xfId="0" applyFont="1" applyFill="1" applyBorder="1" applyAlignment="1">
      <alignment horizontal="center" vertical="center" wrapText="1"/>
    </xf>
    <xf numFmtId="0" fontId="13" fillId="0" borderId="47" xfId="56" applyFont="1" applyFill="1" applyBorder="1" applyAlignment="1" applyProtection="1">
      <alignment horizontal="center" vertical="center" wrapText="1"/>
      <protection locked="0"/>
    </xf>
    <xf numFmtId="0" fontId="13" fillId="0" borderId="47" xfId="0" applyFont="1" applyFill="1" applyBorder="1" applyAlignment="1">
      <alignment horizontal="center" vertical="center" wrapText="1"/>
    </xf>
    <xf numFmtId="0" fontId="6" fillId="0" borderId="31" xfId="46" applyFont="1" applyFill="1" applyBorder="1" applyAlignment="1">
      <alignment horizontal="center" vertical="center" wrapText="1"/>
      <protection/>
    </xf>
    <xf numFmtId="0" fontId="13" fillId="0" borderId="32" xfId="46" applyFont="1" applyFill="1" applyBorder="1" applyAlignment="1">
      <alignment horizontal="center" vertical="center" wrapText="1"/>
      <protection/>
    </xf>
    <xf numFmtId="0" fontId="13" fillId="0" borderId="48" xfId="56" applyFont="1" applyFill="1" applyBorder="1" applyAlignment="1" applyProtection="1">
      <alignment horizontal="center" vertical="center" wrapText="1"/>
      <protection locked="0"/>
    </xf>
    <xf numFmtId="0" fontId="13" fillId="0" borderId="48" xfId="0" applyFont="1" applyFill="1" applyBorder="1" applyAlignment="1">
      <alignment horizontal="center" vertical="center" wrapText="1"/>
    </xf>
    <xf numFmtId="0" fontId="6" fillId="0" borderId="14" xfId="58" applyFont="1" applyFill="1" applyBorder="1" applyAlignment="1" applyProtection="1">
      <alignment horizontal="center" vertical="center" wrapText="1"/>
      <protection locked="0"/>
    </xf>
    <xf numFmtId="0" fontId="6" fillId="0" borderId="49" xfId="58" applyFont="1" applyFill="1" applyBorder="1" applyAlignment="1" applyProtection="1">
      <alignment horizontal="center" vertical="center" wrapText="1"/>
      <protection locked="0"/>
    </xf>
    <xf numFmtId="0" fontId="1" fillId="0" borderId="0" xfId="46" applyFont="1" applyAlignment="1">
      <alignment horizontal="center" vertical="top" wrapText="1"/>
      <protection/>
    </xf>
    <xf numFmtId="0" fontId="6" fillId="0" borderId="17" xfId="58" applyFont="1" applyFill="1" applyBorder="1" applyAlignment="1" applyProtection="1">
      <alignment horizontal="center" vertical="center" wrapText="1"/>
      <protection locked="0"/>
    </xf>
    <xf numFmtId="0" fontId="6" fillId="0" borderId="14" xfId="60" applyFont="1" applyFill="1" applyBorder="1" applyAlignment="1" applyProtection="1">
      <alignment horizontal="center" vertical="center" wrapText="1"/>
      <protection locked="0"/>
    </xf>
    <xf numFmtId="0" fontId="6" fillId="0" borderId="11" xfId="58" applyFont="1" applyFill="1" applyBorder="1" applyAlignment="1" applyProtection="1">
      <alignment horizontal="center" vertical="center" wrapText="1"/>
      <protection locked="0"/>
    </xf>
    <xf numFmtId="0" fontId="6" fillId="0" borderId="21" xfId="58" applyFont="1" applyFill="1" applyBorder="1" applyAlignment="1" applyProtection="1">
      <alignment horizontal="center" vertical="center" wrapText="1"/>
      <protection locked="0"/>
    </xf>
    <xf numFmtId="0" fontId="6" fillId="0" borderId="22" xfId="58" applyFont="1" applyFill="1" applyBorder="1" applyAlignment="1" applyProtection="1">
      <alignment horizontal="center" vertical="center" wrapText="1"/>
      <protection locked="0"/>
    </xf>
    <xf numFmtId="0" fontId="6" fillId="0" borderId="23" xfId="58" applyFont="1" applyFill="1" applyBorder="1" applyAlignment="1" applyProtection="1">
      <alignment horizontal="center" vertical="center" wrapText="1"/>
      <protection locked="0"/>
    </xf>
    <xf numFmtId="0" fontId="3" fillId="0" borderId="0" xfId="58" applyFont="1" applyFill="1" applyAlignment="1">
      <alignment horizontal="center" vertical="center" wrapText="1"/>
      <protection/>
    </xf>
    <xf numFmtId="0" fontId="6" fillId="0" borderId="50" xfId="58" applyFont="1" applyFill="1" applyBorder="1" applyAlignment="1" applyProtection="1">
      <alignment horizontal="center" vertical="center" wrapText="1"/>
      <protection locked="0"/>
    </xf>
    <xf numFmtId="0" fontId="6" fillId="0" borderId="49" xfId="60" applyFont="1" applyFill="1" applyBorder="1" applyAlignment="1" applyProtection="1">
      <alignment horizontal="center" vertical="center" wrapText="1"/>
      <protection locked="0"/>
    </xf>
    <xf numFmtId="0" fontId="6" fillId="33" borderId="49" xfId="58" applyFont="1" applyFill="1" applyBorder="1" applyAlignment="1" applyProtection="1">
      <alignment horizontal="center" vertical="center" wrapText="1"/>
      <protection locked="0"/>
    </xf>
    <xf numFmtId="0" fontId="6" fillId="0" borderId="51" xfId="58" applyFont="1" applyFill="1" applyBorder="1" applyAlignment="1" applyProtection="1">
      <alignment horizontal="center" vertical="center" wrapText="1"/>
      <protection locked="0"/>
    </xf>
    <xf numFmtId="0" fontId="6" fillId="0" borderId="52" xfId="58" applyFont="1" applyFill="1" applyBorder="1" applyAlignment="1" applyProtection="1">
      <alignment horizontal="center" vertical="center" wrapText="1"/>
      <protection locked="0"/>
    </xf>
    <xf numFmtId="0" fontId="6" fillId="0" borderId="53" xfId="58" applyFont="1" applyFill="1" applyBorder="1" applyAlignment="1" applyProtection="1">
      <alignment horizontal="center" vertical="center" wrapText="1"/>
      <protection locked="0"/>
    </xf>
    <xf numFmtId="0" fontId="6" fillId="0" borderId="54" xfId="58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Fill="1" applyAlignment="1">
      <alignment horizontal="center" vertical="center" wrapText="1"/>
      <protection/>
    </xf>
    <xf numFmtId="0" fontId="6" fillId="0" borderId="0" xfId="46" applyFont="1" applyAlignment="1">
      <alignment horizontal="center" vertical="top" wrapText="1"/>
      <protection/>
    </xf>
    <xf numFmtId="0" fontId="9" fillId="0" borderId="0" xfId="46" applyFont="1" applyBorder="1" applyAlignment="1">
      <alignment horizontal="center" vertical="center" wrapText="1"/>
      <protection/>
    </xf>
    <xf numFmtId="0" fontId="6" fillId="0" borderId="0" xfId="58" applyFont="1" applyFill="1" applyAlignment="1">
      <alignment horizontal="center" vertical="center" wrapText="1"/>
      <protection/>
    </xf>
    <xf numFmtId="0" fontId="9" fillId="0" borderId="55" xfId="58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Alignment="1">
      <alignment horizontal="center" vertical="center" wrapText="1"/>
      <protection/>
    </xf>
    <xf numFmtId="0" fontId="6" fillId="0" borderId="11" xfId="46" applyFont="1" applyBorder="1" applyAlignment="1">
      <alignment horizontal="center" wrapText="1"/>
      <protection/>
    </xf>
    <xf numFmtId="0" fontId="6" fillId="0" borderId="16" xfId="46" applyFont="1" applyBorder="1" applyAlignment="1">
      <alignment horizontal="center" wrapText="1"/>
      <protection/>
    </xf>
    <xf numFmtId="0" fontId="6" fillId="0" borderId="21" xfId="46" applyFont="1" applyBorder="1" applyAlignment="1">
      <alignment horizontal="center" wrapText="1"/>
      <protection/>
    </xf>
    <xf numFmtId="0" fontId="6" fillId="0" borderId="22" xfId="46" applyFont="1" applyBorder="1" applyAlignment="1">
      <alignment horizontal="center" wrapText="1"/>
      <protection/>
    </xf>
    <xf numFmtId="0" fontId="6" fillId="0" borderId="28" xfId="46" applyFont="1" applyBorder="1" applyAlignment="1">
      <alignment horizontal="center" wrapText="1"/>
      <protection/>
    </xf>
    <xf numFmtId="0" fontId="6" fillId="0" borderId="28" xfId="46" applyFont="1" applyFill="1" applyBorder="1" applyAlignment="1">
      <alignment horizontal="center" wrapText="1"/>
      <protection/>
    </xf>
    <xf numFmtId="0" fontId="6" fillId="0" borderId="11" xfId="46" applyFont="1" applyFill="1" applyBorder="1" applyAlignment="1">
      <alignment horizontal="center" wrapText="1"/>
      <protection/>
    </xf>
    <xf numFmtId="0" fontId="10" fillId="0" borderId="0" xfId="46" applyFont="1" applyBorder="1" applyAlignment="1">
      <alignment horizontal="center" vertical="top" wrapText="1"/>
      <protection/>
    </xf>
    <xf numFmtId="0" fontId="10" fillId="0" borderId="0" xfId="46" applyFont="1" applyBorder="1" applyAlignment="1">
      <alignment horizontal="center" vertical="center" wrapText="1"/>
      <protection/>
    </xf>
    <xf numFmtId="0" fontId="10" fillId="0" borderId="55" xfId="46" applyFont="1" applyBorder="1" applyAlignment="1">
      <alignment horizontal="center" vertical="top" wrapText="1"/>
      <protection/>
    </xf>
    <xf numFmtId="0" fontId="9" fillId="0" borderId="15" xfId="58" applyFont="1" applyFill="1" applyBorder="1" applyAlignment="1">
      <alignment horizontal="right" vertical="center" wrapText="1"/>
      <protection/>
    </xf>
    <xf numFmtId="0" fontId="9" fillId="0" borderId="56" xfId="58" applyFont="1" applyFill="1" applyBorder="1" applyAlignment="1">
      <alignment horizontal="right" vertical="center" wrapText="1"/>
      <protection/>
    </xf>
    <xf numFmtId="165" fontId="6" fillId="0" borderId="18" xfId="46" applyNumberFormat="1" applyFont="1" applyBorder="1" applyAlignment="1">
      <alignment horizontal="right" vertical="center" wrapText="1"/>
      <protection/>
    </xf>
    <xf numFmtId="0" fontId="9" fillId="0" borderId="10" xfId="58" applyFont="1" applyFill="1" applyBorder="1" applyAlignment="1">
      <alignment horizontal="right" vertical="center" wrapText="1"/>
      <protection/>
    </xf>
    <xf numFmtId="165" fontId="6" fillId="0" borderId="13" xfId="46" applyNumberFormat="1" applyFont="1" applyBorder="1" applyAlignment="1">
      <alignment horizontal="right" vertical="center" wrapText="1"/>
      <protection/>
    </xf>
    <xf numFmtId="0" fontId="9" fillId="0" borderId="36" xfId="58" applyFont="1" applyFill="1" applyBorder="1" applyAlignment="1">
      <alignment horizontal="right" vertical="center" wrapText="1"/>
      <protection/>
    </xf>
    <xf numFmtId="165" fontId="6" fillId="0" borderId="30" xfId="46" applyNumberFormat="1" applyFont="1" applyBorder="1" applyAlignment="1">
      <alignment horizontal="right" vertical="center" wrapText="1"/>
      <protection/>
    </xf>
    <xf numFmtId="0" fontId="6" fillId="0" borderId="15" xfId="58" applyFont="1" applyFill="1" applyBorder="1" applyAlignment="1">
      <alignment horizontal="center" vertical="center" wrapText="1"/>
      <protection/>
    </xf>
    <xf numFmtId="0" fontId="6" fillId="0" borderId="17" xfId="58" applyFont="1" applyFill="1" applyBorder="1" applyAlignment="1">
      <alignment horizontal="center" vertical="center" wrapText="1"/>
      <protection/>
    </xf>
    <xf numFmtId="4" fontId="6" fillId="35" borderId="57" xfId="46" applyNumberFormat="1" applyFont="1" applyFill="1" applyBorder="1" applyAlignment="1">
      <alignment horizontal="center" vertical="center" wrapText="1"/>
      <protection/>
    </xf>
    <xf numFmtId="0" fontId="9" fillId="34" borderId="23" xfId="58" applyFont="1" applyFill="1" applyBorder="1" applyAlignment="1">
      <alignment horizontal="right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33" borderId="11" xfId="46" applyFont="1" applyFill="1" applyBorder="1" applyAlignment="1">
      <alignment horizontal="center" vertical="center" wrapText="1"/>
      <protection/>
    </xf>
    <xf numFmtId="165" fontId="6" fillId="35" borderId="57" xfId="46" applyNumberFormat="1" applyFont="1" applyFill="1" applyBorder="1" applyAlignment="1">
      <alignment horizontal="center" vertical="center" wrapText="1"/>
      <protection/>
    </xf>
    <xf numFmtId="0" fontId="9" fillId="34" borderId="28" xfId="58" applyFont="1" applyFill="1" applyBorder="1" applyAlignment="1">
      <alignment horizontal="right" vertical="center" wrapText="1"/>
      <protection/>
    </xf>
    <xf numFmtId="0" fontId="9" fillId="34" borderId="34" xfId="58" applyFont="1" applyFill="1" applyBorder="1" applyAlignment="1">
      <alignment horizontal="right" vertical="center" wrapText="1"/>
      <protection/>
    </xf>
    <xf numFmtId="0" fontId="6" fillId="0" borderId="14" xfId="58" applyFont="1" applyFill="1" applyBorder="1" applyAlignment="1">
      <alignment horizontal="center" vertical="center" wrapText="1"/>
      <protection/>
    </xf>
    <xf numFmtId="49" fontId="6" fillId="33" borderId="11" xfId="59" applyNumberFormat="1" applyFont="1" applyFill="1" applyBorder="1" applyAlignment="1">
      <alignment horizontal="center" vertical="center" wrapText="1"/>
      <protection/>
    </xf>
    <xf numFmtId="0" fontId="9" fillId="34" borderId="25" xfId="58" applyFont="1" applyFill="1" applyBorder="1" applyAlignment="1">
      <alignment horizontal="right" vertical="center" wrapText="1"/>
      <protection/>
    </xf>
    <xf numFmtId="14" fontId="2" fillId="0" borderId="55" xfId="46" applyNumberFormat="1" applyBorder="1" applyAlignment="1" applyProtection="1">
      <alignment horizontal="center"/>
      <protection locked="0"/>
    </xf>
    <xf numFmtId="0" fontId="1" fillId="0" borderId="55" xfId="46" applyNumberFormat="1" applyFont="1" applyBorder="1" applyAlignment="1" applyProtection="1">
      <alignment horizontal="center" vertical="top" wrapText="1"/>
      <protection locked="0"/>
    </xf>
    <xf numFmtId="49" fontId="6" fillId="33" borderId="16" xfId="59" applyNumberFormat="1" applyFont="1" applyFill="1" applyBorder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top" wrapText="1"/>
      <protection/>
    </xf>
    <xf numFmtId="0" fontId="1" fillId="0" borderId="58" xfId="46" applyFont="1" applyBorder="1" applyAlignment="1">
      <alignment horizontal="center" vertical="top" wrapText="1"/>
      <protection/>
    </xf>
    <xf numFmtId="0" fontId="2" fillId="0" borderId="55" xfId="46" applyNumberFormat="1" applyBorder="1" applyAlignment="1" applyProtection="1">
      <alignment horizontal="center"/>
      <protection locked="0"/>
    </xf>
    <xf numFmtId="0" fontId="6" fillId="0" borderId="55" xfId="58" applyFont="1" applyFill="1" applyBorder="1" applyAlignment="1" applyProtection="1">
      <alignment horizontal="center" vertical="center" wrapText="1"/>
      <protection locked="0"/>
    </xf>
    <xf numFmtId="0" fontId="5" fillId="0" borderId="0" xfId="46" applyFont="1" applyBorder="1" applyAlignment="1">
      <alignment horizontal="center" vertical="center" wrapText="1"/>
      <protection/>
    </xf>
    <xf numFmtId="0" fontId="1" fillId="0" borderId="0" xfId="46" applyFont="1" applyBorder="1" applyAlignment="1">
      <alignment horizontal="left" vertical="top" wrapText="1"/>
      <protection/>
    </xf>
    <xf numFmtId="0" fontId="5" fillId="0" borderId="0" xfId="46" applyFont="1" applyBorder="1" applyAlignment="1">
      <alignment horizontal="left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_tehnicka specifikacija - korigovane količine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0"/>
  <sheetViews>
    <sheetView showGridLines="0" tabSelected="1" zoomScale="80" zoomScaleNormal="80" zoomScalePageLayoutView="0" workbookViewId="0" topLeftCell="A214">
      <selection activeCell="E220" sqref="E220"/>
    </sheetView>
  </sheetViews>
  <sheetFormatPr defaultColWidth="9.00390625" defaultRowHeight="12.75"/>
  <cols>
    <col min="1" max="1" width="6.8515625" style="1" customWidth="1"/>
    <col min="2" max="2" width="31.421875" style="2" customWidth="1"/>
    <col min="3" max="3" width="24.57421875" style="182" customWidth="1"/>
    <col min="4" max="4" width="19.7109375" style="1" customWidth="1"/>
    <col min="5" max="5" width="21.140625" style="2" customWidth="1"/>
    <col min="6" max="6" width="20.421875" style="3" customWidth="1"/>
    <col min="7" max="7" width="15.421875" style="4" customWidth="1"/>
    <col min="8" max="8" width="13.140625" style="5" customWidth="1"/>
    <col min="9" max="9" width="15.7109375" style="6" customWidth="1"/>
    <col min="10" max="10" width="24.28125" style="6" customWidth="1"/>
    <col min="11" max="11" width="23.57421875" style="6" customWidth="1"/>
    <col min="12" max="12" width="22.7109375" style="6" customWidth="1"/>
    <col min="13" max="13" width="0" style="7" hidden="1" customWidth="1"/>
    <col min="14" max="16384" width="9.00390625" style="7" customWidth="1"/>
  </cols>
  <sheetData>
    <row r="1" spans="1:12" ht="15.75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2.75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4" spans="1:12" ht="12.75" customHeight="1">
      <c r="A4" s="220" t="s">
        <v>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2" ht="12.75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</row>
    <row r="6" spans="1:12" ht="12.75">
      <c r="A6" s="8"/>
      <c r="B6" s="8"/>
      <c r="C6" s="178"/>
      <c r="D6" s="162"/>
      <c r="E6" s="8"/>
      <c r="F6" s="9"/>
      <c r="G6" s="8"/>
      <c r="H6" s="8"/>
      <c r="I6" s="8"/>
      <c r="J6" s="8"/>
      <c r="K6" s="8"/>
      <c r="L6" s="8"/>
    </row>
    <row r="7" spans="1:12" ht="12.75" customHeight="1">
      <c r="A7" s="215" t="s">
        <v>2</v>
      </c>
      <c r="B7" s="215"/>
      <c r="C7" s="215"/>
      <c r="D7" s="162"/>
      <c r="E7" s="8"/>
      <c r="F7" s="9"/>
      <c r="G7" s="8"/>
      <c r="H7" s="8"/>
      <c r="I7" s="215" t="s">
        <v>3</v>
      </c>
      <c r="J7" s="215"/>
      <c r="K7" s="215"/>
      <c r="L7" s="215"/>
    </row>
    <row r="8" spans="1:12" ht="26.25" customHeight="1">
      <c r="A8" s="218" t="s">
        <v>228</v>
      </c>
      <c r="B8" s="218"/>
      <c r="C8" s="218"/>
      <c r="D8" s="162"/>
      <c r="E8" s="8"/>
      <c r="F8" s="9"/>
      <c r="G8" s="8"/>
      <c r="H8" s="8"/>
      <c r="I8" s="213" t="s">
        <v>229</v>
      </c>
      <c r="J8" s="213"/>
      <c r="K8" s="213"/>
      <c r="L8" s="213"/>
    </row>
    <row r="9" spans="1:12" ht="12.75" customHeight="1">
      <c r="A9" s="215" t="s">
        <v>4</v>
      </c>
      <c r="B9" s="215"/>
      <c r="C9" s="178"/>
      <c r="D9" s="162"/>
      <c r="E9" s="8"/>
      <c r="F9" s="9"/>
      <c r="G9" s="8"/>
      <c r="H9" s="8"/>
      <c r="I9" s="8"/>
      <c r="J9" s="216" t="s">
        <v>5</v>
      </c>
      <c r="K9" s="216"/>
      <c r="L9" s="216"/>
    </row>
    <row r="10" spans="1:12" ht="30" customHeight="1">
      <c r="A10" s="217" t="s">
        <v>386</v>
      </c>
      <c r="B10" s="217"/>
      <c r="C10" s="178"/>
      <c r="D10" s="162"/>
      <c r="E10" s="8"/>
      <c r="F10" s="9"/>
      <c r="G10" s="8"/>
      <c r="H10" s="8"/>
      <c r="I10" s="8"/>
      <c r="J10" s="218">
        <v>7666063</v>
      </c>
      <c r="K10" s="218"/>
      <c r="L10" s="218"/>
    </row>
    <row r="11" spans="1:12" ht="12.75" customHeight="1">
      <c r="A11" s="216" t="s">
        <v>6</v>
      </c>
      <c r="B11" s="216"/>
      <c r="C11" s="178"/>
      <c r="D11" s="162"/>
      <c r="E11" s="8"/>
      <c r="F11" s="9"/>
      <c r="G11" s="8"/>
      <c r="H11" s="8"/>
      <c r="I11" s="8"/>
      <c r="J11" s="216" t="s">
        <v>7</v>
      </c>
      <c r="K11" s="216"/>
      <c r="L11" s="216"/>
    </row>
    <row r="12" spans="1:13" ht="27.75" customHeight="1">
      <c r="A12" s="212">
        <v>41590</v>
      </c>
      <c r="B12" s="212"/>
      <c r="C12" s="178"/>
      <c r="D12" s="162"/>
      <c r="E12" s="8"/>
      <c r="F12" s="9"/>
      <c r="G12" s="8"/>
      <c r="H12" s="8"/>
      <c r="I12" s="8"/>
      <c r="J12" s="213">
        <v>101492908</v>
      </c>
      <c r="K12" s="213"/>
      <c r="L12" s="213"/>
      <c r="M12" s="213"/>
    </row>
    <row r="13" spans="1:12" s="14" customFormat="1" ht="20.25" customHeight="1" thickBot="1">
      <c r="A13" s="10"/>
      <c r="B13" s="11"/>
      <c r="C13" s="179"/>
      <c r="D13" s="10"/>
      <c r="E13" s="11"/>
      <c r="F13" s="12"/>
      <c r="G13" s="10"/>
      <c r="H13" s="10"/>
      <c r="I13" s="13"/>
      <c r="J13" s="13"/>
      <c r="K13" s="13"/>
      <c r="L13" s="13"/>
    </row>
    <row r="14" spans="1:12" s="14" customFormat="1" ht="46.5" customHeight="1" thickBot="1">
      <c r="A14" s="15" t="s">
        <v>8</v>
      </c>
      <c r="B14" s="16" t="s">
        <v>9</v>
      </c>
      <c r="C14" s="17" t="s">
        <v>10</v>
      </c>
      <c r="D14" s="16" t="s">
        <v>11</v>
      </c>
      <c r="E14" s="127" t="s">
        <v>12</v>
      </c>
      <c r="F14" s="128" t="s">
        <v>13</v>
      </c>
      <c r="G14" s="16" t="s">
        <v>14</v>
      </c>
      <c r="H14" s="18" t="s">
        <v>15</v>
      </c>
      <c r="I14" s="19" t="s">
        <v>16</v>
      </c>
      <c r="J14" s="20" t="s">
        <v>17</v>
      </c>
      <c r="K14" s="20" t="s">
        <v>18</v>
      </c>
      <c r="L14" s="21" t="s">
        <v>19</v>
      </c>
    </row>
    <row r="15" spans="1:13" ht="60" customHeight="1" thickBot="1">
      <c r="A15" s="22">
        <v>1</v>
      </c>
      <c r="B15" s="23" t="s">
        <v>20</v>
      </c>
      <c r="C15" s="160" t="s">
        <v>282</v>
      </c>
      <c r="D15" s="161" t="s">
        <v>283</v>
      </c>
      <c r="E15" s="148" t="s">
        <v>231</v>
      </c>
      <c r="F15" s="148" t="s">
        <v>232</v>
      </c>
      <c r="G15" s="122" t="s">
        <v>21</v>
      </c>
      <c r="H15" s="24">
        <v>2254300</v>
      </c>
      <c r="I15" s="25">
        <v>28.21</v>
      </c>
      <c r="J15" s="26">
        <f aca="true" t="shared" si="0" ref="J15:J46">H15*I15</f>
        <v>63593803</v>
      </c>
      <c r="K15" s="26">
        <f>J15*M15</f>
        <v>5087504.24</v>
      </c>
      <c r="L15" s="27">
        <f>SUM(J15,K15)</f>
        <v>68681307.24</v>
      </c>
      <c r="M15" s="7">
        <v>0.08</v>
      </c>
    </row>
    <row r="16" spans="1:13" ht="60" customHeight="1" thickBot="1">
      <c r="A16" s="22">
        <v>2</v>
      </c>
      <c r="B16" s="23" t="s">
        <v>22</v>
      </c>
      <c r="C16" s="160" t="s">
        <v>284</v>
      </c>
      <c r="D16" s="161" t="s">
        <v>285</v>
      </c>
      <c r="E16" s="148" t="s">
        <v>233</v>
      </c>
      <c r="F16" s="148" t="s">
        <v>234</v>
      </c>
      <c r="G16" s="122" t="s">
        <v>23</v>
      </c>
      <c r="H16" s="24">
        <v>35900</v>
      </c>
      <c r="I16" s="25">
        <v>314.87</v>
      </c>
      <c r="J16" s="26">
        <f t="shared" si="0"/>
        <v>11303833</v>
      </c>
      <c r="K16" s="26">
        <f aca="true" t="shared" si="1" ref="K16:K85">J16*M16</f>
        <v>904306.64</v>
      </c>
      <c r="L16" s="27">
        <f aca="true" t="shared" si="2" ref="L16:L85">SUM(J16,K16)</f>
        <v>12208139.64</v>
      </c>
      <c r="M16" s="7">
        <v>0.08</v>
      </c>
    </row>
    <row r="17" spans="1:13" ht="84" customHeight="1" thickBot="1">
      <c r="A17" s="28">
        <v>3</v>
      </c>
      <c r="B17" s="29" t="s">
        <v>24</v>
      </c>
      <c r="C17" s="163" t="s">
        <v>288</v>
      </c>
      <c r="D17" s="170" t="s">
        <v>286</v>
      </c>
      <c r="E17" s="148" t="s">
        <v>235</v>
      </c>
      <c r="F17" s="148" t="s">
        <v>234</v>
      </c>
      <c r="G17" s="122" t="s">
        <v>23</v>
      </c>
      <c r="H17" s="30">
        <v>127400</v>
      </c>
      <c r="I17" s="31">
        <v>122.56</v>
      </c>
      <c r="J17" s="32">
        <f t="shared" si="0"/>
        <v>15614144</v>
      </c>
      <c r="K17" s="32">
        <f t="shared" si="1"/>
        <v>1249131.52</v>
      </c>
      <c r="L17" s="33">
        <f t="shared" si="2"/>
        <v>16863275.52</v>
      </c>
      <c r="M17" s="7">
        <v>0.08</v>
      </c>
    </row>
    <row r="18" spans="1:13" ht="60" customHeight="1" thickBot="1">
      <c r="A18" s="22">
        <v>4</v>
      </c>
      <c r="B18" s="23" t="s">
        <v>25</v>
      </c>
      <c r="C18" s="164"/>
      <c r="D18" s="171"/>
      <c r="E18" s="148"/>
      <c r="F18" s="148"/>
      <c r="G18" s="122" t="s">
        <v>23</v>
      </c>
      <c r="H18" s="24">
        <v>58000</v>
      </c>
      <c r="I18" s="25"/>
      <c r="J18" s="26">
        <f t="shared" si="0"/>
        <v>0</v>
      </c>
      <c r="K18" s="26">
        <f t="shared" si="1"/>
        <v>0</v>
      </c>
      <c r="L18" s="27">
        <f t="shared" si="2"/>
        <v>0</v>
      </c>
      <c r="M18" s="7">
        <v>0.08</v>
      </c>
    </row>
    <row r="19" spans="1:13" ht="60" customHeight="1" thickBot="1">
      <c r="A19" s="22">
        <v>5</v>
      </c>
      <c r="B19" s="23" t="s">
        <v>26</v>
      </c>
      <c r="C19" s="160"/>
      <c r="D19" s="161"/>
      <c r="E19" s="148"/>
      <c r="F19" s="148"/>
      <c r="G19" s="122" t="s">
        <v>21</v>
      </c>
      <c r="H19" s="24">
        <v>777000</v>
      </c>
      <c r="I19" s="25"/>
      <c r="J19" s="26">
        <f t="shared" si="0"/>
        <v>0</v>
      </c>
      <c r="K19" s="26">
        <f t="shared" si="1"/>
        <v>0</v>
      </c>
      <c r="L19" s="27">
        <f t="shared" si="2"/>
        <v>0</v>
      </c>
      <c r="M19" s="7">
        <v>0.08</v>
      </c>
    </row>
    <row r="20" spans="1:13" ht="60" customHeight="1" thickBot="1">
      <c r="A20" s="22">
        <v>6</v>
      </c>
      <c r="B20" s="23" t="s">
        <v>27</v>
      </c>
      <c r="C20" s="160" t="s">
        <v>287</v>
      </c>
      <c r="D20" s="161" t="s">
        <v>289</v>
      </c>
      <c r="E20" s="148" t="s">
        <v>237</v>
      </c>
      <c r="F20" s="148" t="s">
        <v>239</v>
      </c>
      <c r="G20" s="122" t="s">
        <v>21</v>
      </c>
      <c r="H20" s="24">
        <v>117500</v>
      </c>
      <c r="I20" s="25">
        <v>285.02</v>
      </c>
      <c r="J20" s="26">
        <f t="shared" si="0"/>
        <v>33489849.999999996</v>
      </c>
      <c r="K20" s="26">
        <f t="shared" si="1"/>
        <v>2679187.9999999995</v>
      </c>
      <c r="L20" s="27">
        <f t="shared" si="2"/>
        <v>36169037.99999999</v>
      </c>
      <c r="M20" s="7">
        <v>0.08</v>
      </c>
    </row>
    <row r="21" spans="1:13" ht="60" customHeight="1" thickBot="1">
      <c r="A21" s="28">
        <v>7</v>
      </c>
      <c r="B21" s="34" t="s">
        <v>28</v>
      </c>
      <c r="C21" s="163" t="s">
        <v>290</v>
      </c>
      <c r="D21" s="170" t="s">
        <v>291</v>
      </c>
      <c r="E21" s="148" t="s">
        <v>240</v>
      </c>
      <c r="F21" s="148" t="s">
        <v>241</v>
      </c>
      <c r="G21" s="122" t="s">
        <v>21</v>
      </c>
      <c r="H21" s="30">
        <v>50000</v>
      </c>
      <c r="I21" s="31">
        <v>155.39</v>
      </c>
      <c r="J21" s="32">
        <f t="shared" si="0"/>
        <v>7769499.999999999</v>
      </c>
      <c r="K21" s="32">
        <f t="shared" si="1"/>
        <v>621559.9999999999</v>
      </c>
      <c r="L21" s="33">
        <f t="shared" si="2"/>
        <v>8391059.999999998</v>
      </c>
      <c r="M21" s="7">
        <v>0.08</v>
      </c>
    </row>
    <row r="22" spans="1:13" ht="60" customHeight="1" thickBot="1">
      <c r="A22" s="22">
        <v>8</v>
      </c>
      <c r="B22" s="35" t="s">
        <v>29</v>
      </c>
      <c r="C22" s="160"/>
      <c r="D22" s="161"/>
      <c r="E22" s="148"/>
      <c r="F22" s="148"/>
      <c r="G22" s="122" t="s">
        <v>23</v>
      </c>
      <c r="H22" s="24">
        <v>7000</v>
      </c>
      <c r="I22" s="25"/>
      <c r="J22" s="26">
        <f t="shared" si="0"/>
        <v>0</v>
      </c>
      <c r="K22" s="26">
        <f t="shared" si="1"/>
        <v>0</v>
      </c>
      <c r="L22" s="27">
        <f t="shared" si="2"/>
        <v>0</v>
      </c>
      <c r="M22" s="7">
        <v>0.08</v>
      </c>
    </row>
    <row r="23" spans="1:13" ht="60" customHeight="1" thickBot="1">
      <c r="A23" s="22">
        <v>9</v>
      </c>
      <c r="B23" s="35" t="s">
        <v>30</v>
      </c>
      <c r="C23" s="160" t="s">
        <v>292</v>
      </c>
      <c r="D23" s="161" t="s">
        <v>293</v>
      </c>
      <c r="E23" s="148" t="s">
        <v>242</v>
      </c>
      <c r="F23" s="148" t="s">
        <v>243</v>
      </c>
      <c r="G23" s="122" t="s">
        <v>21</v>
      </c>
      <c r="H23" s="24">
        <v>28500</v>
      </c>
      <c r="I23" s="25">
        <v>587.44</v>
      </c>
      <c r="J23" s="26">
        <f t="shared" si="0"/>
        <v>16742040.000000002</v>
      </c>
      <c r="K23" s="26">
        <f t="shared" si="1"/>
        <v>1339363.2000000002</v>
      </c>
      <c r="L23" s="27">
        <f t="shared" si="2"/>
        <v>18081403.200000003</v>
      </c>
      <c r="M23" s="7">
        <v>0.08</v>
      </c>
    </row>
    <row r="24" spans="1:13" ht="60" customHeight="1" thickBot="1">
      <c r="A24" s="22">
        <v>10</v>
      </c>
      <c r="B24" s="35" t="s">
        <v>31</v>
      </c>
      <c r="C24" s="160"/>
      <c r="D24" s="161"/>
      <c r="E24" s="148"/>
      <c r="F24" s="148"/>
      <c r="G24" s="122" t="s">
        <v>21</v>
      </c>
      <c r="H24" s="24">
        <v>140600</v>
      </c>
      <c r="I24" s="25"/>
      <c r="J24" s="26">
        <f t="shared" si="0"/>
        <v>0</v>
      </c>
      <c r="K24" s="26">
        <f t="shared" si="1"/>
        <v>0</v>
      </c>
      <c r="L24" s="27">
        <f t="shared" si="2"/>
        <v>0</v>
      </c>
      <c r="M24" s="7">
        <v>0.08</v>
      </c>
    </row>
    <row r="25" spans="1:13" ht="60" customHeight="1" thickBot="1">
      <c r="A25" s="28">
        <v>11</v>
      </c>
      <c r="B25" s="34" t="s">
        <v>32</v>
      </c>
      <c r="C25" s="163" t="s">
        <v>296</v>
      </c>
      <c r="D25" s="170" t="s">
        <v>294</v>
      </c>
      <c r="E25" s="148" t="s">
        <v>237</v>
      </c>
      <c r="F25" s="148" t="s">
        <v>244</v>
      </c>
      <c r="G25" s="122" t="s">
        <v>21</v>
      </c>
      <c r="H25" s="30">
        <v>99500</v>
      </c>
      <c r="I25" s="31">
        <v>64.51</v>
      </c>
      <c r="J25" s="32">
        <f t="shared" si="0"/>
        <v>6418745.000000001</v>
      </c>
      <c r="K25" s="32">
        <f t="shared" si="1"/>
        <v>513499.6000000001</v>
      </c>
      <c r="L25" s="33">
        <f t="shared" si="2"/>
        <v>6932244.6000000015</v>
      </c>
      <c r="M25" s="7">
        <v>0.08</v>
      </c>
    </row>
    <row r="26" spans="1:13" ht="60" customHeight="1" thickBot="1">
      <c r="A26" s="22">
        <v>12</v>
      </c>
      <c r="B26" s="35" t="s">
        <v>33</v>
      </c>
      <c r="C26" s="160" t="s">
        <v>295</v>
      </c>
      <c r="D26" s="161" t="s">
        <v>294</v>
      </c>
      <c r="E26" s="148" t="s">
        <v>237</v>
      </c>
      <c r="F26" s="148" t="s">
        <v>245</v>
      </c>
      <c r="G26" s="122" t="s">
        <v>21</v>
      </c>
      <c r="H26" s="24">
        <v>146800</v>
      </c>
      <c r="I26" s="25">
        <v>261.23</v>
      </c>
      <c r="J26" s="26">
        <f t="shared" si="0"/>
        <v>38348564</v>
      </c>
      <c r="K26" s="26">
        <f t="shared" si="1"/>
        <v>3067885.12</v>
      </c>
      <c r="L26" s="27">
        <f t="shared" si="2"/>
        <v>41416449.12</v>
      </c>
      <c r="M26" s="7">
        <v>0.08</v>
      </c>
    </row>
    <row r="27" spans="1:13" ht="60" customHeight="1" thickBot="1">
      <c r="A27" s="22">
        <v>13</v>
      </c>
      <c r="B27" s="35" t="s">
        <v>34</v>
      </c>
      <c r="C27" s="160"/>
      <c r="D27" s="161"/>
      <c r="E27" s="148"/>
      <c r="F27" s="148"/>
      <c r="G27" s="122" t="s">
        <v>21</v>
      </c>
      <c r="H27" s="24">
        <v>1260</v>
      </c>
      <c r="I27" s="25"/>
      <c r="J27" s="26">
        <f t="shared" si="0"/>
        <v>0</v>
      </c>
      <c r="K27" s="26">
        <f t="shared" si="1"/>
        <v>0</v>
      </c>
      <c r="L27" s="27">
        <f t="shared" si="2"/>
        <v>0</v>
      </c>
      <c r="M27" s="7">
        <v>0.08</v>
      </c>
    </row>
    <row r="28" spans="1:13" ht="60" customHeight="1" thickBot="1">
      <c r="A28" s="22">
        <v>14</v>
      </c>
      <c r="B28" s="23" t="s">
        <v>35</v>
      </c>
      <c r="C28" s="160"/>
      <c r="D28" s="161"/>
      <c r="E28" s="148"/>
      <c r="F28" s="148"/>
      <c r="G28" s="122" t="s">
        <v>36</v>
      </c>
      <c r="H28" s="24">
        <v>119400</v>
      </c>
      <c r="I28" s="25"/>
      <c r="J28" s="26">
        <f t="shared" si="0"/>
        <v>0</v>
      </c>
      <c r="K28" s="26">
        <f t="shared" si="1"/>
        <v>0</v>
      </c>
      <c r="L28" s="27">
        <f t="shared" si="2"/>
        <v>0</v>
      </c>
      <c r="M28" s="7">
        <v>0.08</v>
      </c>
    </row>
    <row r="29" spans="1:13" ht="60" customHeight="1" thickBot="1">
      <c r="A29" s="22">
        <v>15</v>
      </c>
      <c r="B29" s="23" t="s">
        <v>37</v>
      </c>
      <c r="C29" s="160"/>
      <c r="D29" s="161"/>
      <c r="E29" s="148"/>
      <c r="F29" s="148"/>
      <c r="G29" s="122" t="s">
        <v>36</v>
      </c>
      <c r="H29" s="24">
        <v>95600</v>
      </c>
      <c r="I29" s="25"/>
      <c r="J29" s="26">
        <f t="shared" si="0"/>
        <v>0</v>
      </c>
      <c r="K29" s="26">
        <f t="shared" si="1"/>
        <v>0</v>
      </c>
      <c r="L29" s="27">
        <f t="shared" si="2"/>
        <v>0</v>
      </c>
      <c r="M29" s="7">
        <v>0.08</v>
      </c>
    </row>
    <row r="30" spans="1:13" ht="60" customHeight="1" thickBot="1">
      <c r="A30" s="22">
        <v>16</v>
      </c>
      <c r="B30" s="23" t="s">
        <v>38</v>
      </c>
      <c r="C30" s="160"/>
      <c r="D30" s="161"/>
      <c r="E30" s="148"/>
      <c r="F30" s="148"/>
      <c r="G30" s="122" t="s">
        <v>36</v>
      </c>
      <c r="H30" s="24">
        <v>1000</v>
      </c>
      <c r="I30" s="25"/>
      <c r="J30" s="26">
        <f t="shared" si="0"/>
        <v>0</v>
      </c>
      <c r="K30" s="26">
        <f t="shared" si="1"/>
        <v>0</v>
      </c>
      <c r="L30" s="27">
        <f t="shared" si="2"/>
        <v>0</v>
      </c>
      <c r="M30" s="7">
        <v>0.08</v>
      </c>
    </row>
    <row r="31" spans="1:13" ht="93" customHeight="1" thickBot="1">
      <c r="A31" s="28">
        <v>17</v>
      </c>
      <c r="B31" s="29" t="s">
        <v>39</v>
      </c>
      <c r="C31" s="163" t="s">
        <v>298</v>
      </c>
      <c r="D31" s="170" t="s">
        <v>297</v>
      </c>
      <c r="E31" s="148" t="s">
        <v>237</v>
      </c>
      <c r="F31" s="148" t="s">
        <v>246</v>
      </c>
      <c r="G31" s="122" t="s">
        <v>36</v>
      </c>
      <c r="H31" s="30">
        <v>32700</v>
      </c>
      <c r="I31" s="31">
        <v>180.06</v>
      </c>
      <c r="J31" s="32">
        <f t="shared" si="0"/>
        <v>5887962</v>
      </c>
      <c r="K31" s="32">
        <f t="shared" si="1"/>
        <v>471036.96</v>
      </c>
      <c r="L31" s="33">
        <f t="shared" si="2"/>
        <v>6358998.96</v>
      </c>
      <c r="M31" s="7">
        <v>0.08</v>
      </c>
    </row>
    <row r="32" spans="1:13" ht="75" customHeight="1" thickBot="1">
      <c r="A32" s="22">
        <v>18</v>
      </c>
      <c r="B32" s="23" t="s">
        <v>40</v>
      </c>
      <c r="C32" s="163" t="s">
        <v>299</v>
      </c>
      <c r="D32" s="170" t="s">
        <v>297</v>
      </c>
      <c r="E32" s="148" t="s">
        <v>237</v>
      </c>
      <c r="F32" s="148" t="s">
        <v>247</v>
      </c>
      <c r="G32" s="122" t="s">
        <v>36</v>
      </c>
      <c r="H32" s="24">
        <v>154900</v>
      </c>
      <c r="I32" s="25">
        <v>313.54</v>
      </c>
      <c r="J32" s="26">
        <f t="shared" si="0"/>
        <v>48567346</v>
      </c>
      <c r="K32" s="26">
        <f t="shared" si="1"/>
        <v>3885387.68</v>
      </c>
      <c r="L32" s="27">
        <f t="shared" si="2"/>
        <v>52452733.68</v>
      </c>
      <c r="M32" s="7">
        <v>0.08</v>
      </c>
    </row>
    <row r="33" spans="1:13" ht="74.25" customHeight="1" thickBot="1">
      <c r="A33" s="22">
        <v>19</v>
      </c>
      <c r="B33" s="23" t="s">
        <v>41</v>
      </c>
      <c r="C33" s="163" t="s">
        <v>300</v>
      </c>
      <c r="D33" s="170" t="s">
        <v>297</v>
      </c>
      <c r="E33" s="148" t="s">
        <v>237</v>
      </c>
      <c r="F33" s="148" t="s">
        <v>248</v>
      </c>
      <c r="G33" s="122" t="s">
        <v>36</v>
      </c>
      <c r="H33" s="24">
        <v>115000</v>
      </c>
      <c r="I33" s="25">
        <v>411.14</v>
      </c>
      <c r="J33" s="26">
        <f t="shared" si="0"/>
        <v>47281100</v>
      </c>
      <c r="K33" s="26">
        <f t="shared" si="1"/>
        <v>3782488</v>
      </c>
      <c r="L33" s="27">
        <f t="shared" si="2"/>
        <v>51063588</v>
      </c>
      <c r="M33" s="7">
        <v>0.08</v>
      </c>
    </row>
    <row r="34" spans="1:13" ht="75" customHeight="1" thickBot="1">
      <c r="A34" s="22">
        <v>20</v>
      </c>
      <c r="B34" s="23" t="s">
        <v>42</v>
      </c>
      <c r="C34" s="163" t="s">
        <v>301</v>
      </c>
      <c r="D34" s="170" t="s">
        <v>297</v>
      </c>
      <c r="E34" s="148" t="s">
        <v>237</v>
      </c>
      <c r="F34" s="148" t="s">
        <v>249</v>
      </c>
      <c r="G34" s="122" t="s">
        <v>36</v>
      </c>
      <c r="H34" s="24">
        <v>63600</v>
      </c>
      <c r="I34" s="25">
        <v>477.34</v>
      </c>
      <c r="J34" s="26">
        <f t="shared" si="0"/>
        <v>30358824</v>
      </c>
      <c r="K34" s="26">
        <f t="shared" si="1"/>
        <v>2428705.92</v>
      </c>
      <c r="L34" s="27">
        <f t="shared" si="2"/>
        <v>32787529.92</v>
      </c>
      <c r="M34" s="7">
        <v>0.08</v>
      </c>
    </row>
    <row r="35" spans="1:13" ht="60" customHeight="1" thickBot="1">
      <c r="A35" s="22">
        <v>21</v>
      </c>
      <c r="B35" s="23" t="s">
        <v>43</v>
      </c>
      <c r="C35" s="160"/>
      <c r="D35" s="161"/>
      <c r="E35" s="148"/>
      <c r="F35" s="148"/>
      <c r="G35" s="122" t="s">
        <v>36</v>
      </c>
      <c r="H35" s="24">
        <v>897000</v>
      </c>
      <c r="I35" s="25"/>
      <c r="J35" s="26">
        <f t="shared" si="0"/>
        <v>0</v>
      </c>
      <c r="K35" s="26">
        <f t="shared" si="1"/>
        <v>0</v>
      </c>
      <c r="L35" s="27">
        <f t="shared" si="2"/>
        <v>0</v>
      </c>
      <c r="M35" s="7">
        <v>0.08</v>
      </c>
    </row>
    <row r="36" spans="1:13" ht="60" customHeight="1" thickBot="1">
      <c r="A36" s="22">
        <v>22</v>
      </c>
      <c r="B36" s="23" t="s">
        <v>44</v>
      </c>
      <c r="C36" s="160"/>
      <c r="D36" s="161"/>
      <c r="E36" s="148"/>
      <c r="F36" s="148"/>
      <c r="G36" s="122" t="s">
        <v>36</v>
      </c>
      <c r="H36" s="24">
        <v>139000</v>
      </c>
      <c r="I36" s="25"/>
      <c r="J36" s="26">
        <f t="shared" si="0"/>
        <v>0</v>
      </c>
      <c r="K36" s="26">
        <f t="shared" si="1"/>
        <v>0</v>
      </c>
      <c r="L36" s="27">
        <f t="shared" si="2"/>
        <v>0</v>
      </c>
      <c r="M36" s="7">
        <v>0.08</v>
      </c>
    </row>
    <row r="37" spans="1:13" ht="60" customHeight="1" thickBot="1">
      <c r="A37" s="28">
        <v>23</v>
      </c>
      <c r="B37" s="29" t="s">
        <v>45</v>
      </c>
      <c r="C37" s="163"/>
      <c r="D37" s="170"/>
      <c r="E37" s="148"/>
      <c r="F37" s="148"/>
      <c r="G37" s="122" t="s">
        <v>36</v>
      </c>
      <c r="H37" s="30">
        <v>287000</v>
      </c>
      <c r="I37" s="31"/>
      <c r="J37" s="32">
        <f t="shared" si="0"/>
        <v>0</v>
      </c>
      <c r="K37" s="32">
        <f t="shared" si="1"/>
        <v>0</v>
      </c>
      <c r="L37" s="33">
        <f t="shared" si="2"/>
        <v>0</v>
      </c>
      <c r="M37" s="7">
        <v>0.08</v>
      </c>
    </row>
    <row r="38" spans="1:13" ht="60" customHeight="1" thickBot="1">
      <c r="A38" s="22">
        <v>24</v>
      </c>
      <c r="B38" s="23" t="s">
        <v>46</v>
      </c>
      <c r="C38" s="160"/>
      <c r="D38" s="161"/>
      <c r="E38" s="148"/>
      <c r="F38" s="148"/>
      <c r="G38" s="122" t="s">
        <v>23</v>
      </c>
      <c r="H38" s="35">
        <v>500</v>
      </c>
      <c r="I38" s="25"/>
      <c r="J38" s="26">
        <f t="shared" si="0"/>
        <v>0</v>
      </c>
      <c r="K38" s="26">
        <f t="shared" si="1"/>
        <v>0</v>
      </c>
      <c r="L38" s="27">
        <f t="shared" si="2"/>
        <v>0</v>
      </c>
      <c r="M38" s="7">
        <v>0.08</v>
      </c>
    </row>
    <row r="39" spans="1:13" ht="60" customHeight="1" thickBot="1">
      <c r="A39" s="22">
        <v>25</v>
      </c>
      <c r="B39" s="23" t="s">
        <v>47</v>
      </c>
      <c r="C39" s="160"/>
      <c r="D39" s="161"/>
      <c r="E39" s="148"/>
      <c r="F39" s="148"/>
      <c r="G39" s="122" t="s">
        <v>23</v>
      </c>
      <c r="H39" s="24">
        <v>2100</v>
      </c>
      <c r="I39" s="25"/>
      <c r="J39" s="26">
        <f t="shared" si="0"/>
        <v>0</v>
      </c>
      <c r="K39" s="26">
        <f t="shared" si="1"/>
        <v>0</v>
      </c>
      <c r="L39" s="27">
        <f t="shared" si="2"/>
        <v>0</v>
      </c>
      <c r="M39" s="7">
        <v>0.08</v>
      </c>
    </row>
    <row r="40" spans="1:13" ht="60" customHeight="1" thickBot="1">
      <c r="A40" s="22">
        <v>26</v>
      </c>
      <c r="B40" s="23" t="s">
        <v>48</v>
      </c>
      <c r="C40" s="160"/>
      <c r="D40" s="161"/>
      <c r="E40" s="148"/>
      <c r="F40" s="148"/>
      <c r="G40" s="122" t="s">
        <v>23</v>
      </c>
      <c r="H40" s="35">
        <v>58</v>
      </c>
      <c r="I40" s="25"/>
      <c r="J40" s="26">
        <f t="shared" si="0"/>
        <v>0</v>
      </c>
      <c r="K40" s="26">
        <f t="shared" si="1"/>
        <v>0</v>
      </c>
      <c r="L40" s="27">
        <f t="shared" si="2"/>
        <v>0</v>
      </c>
      <c r="M40" s="7">
        <v>0.08</v>
      </c>
    </row>
    <row r="41" spans="1:13" ht="60" customHeight="1" thickBot="1">
      <c r="A41" s="22">
        <v>27</v>
      </c>
      <c r="B41" s="23" t="s">
        <v>49</v>
      </c>
      <c r="C41" s="160"/>
      <c r="D41" s="161"/>
      <c r="E41" s="148"/>
      <c r="F41" s="148"/>
      <c r="G41" s="122" t="s">
        <v>36</v>
      </c>
      <c r="H41" s="24">
        <v>8800</v>
      </c>
      <c r="I41" s="25"/>
      <c r="J41" s="26">
        <f t="shared" si="0"/>
        <v>0</v>
      </c>
      <c r="K41" s="26">
        <f t="shared" si="1"/>
        <v>0</v>
      </c>
      <c r="L41" s="27">
        <f t="shared" si="2"/>
        <v>0</v>
      </c>
      <c r="M41" s="7">
        <v>0.08</v>
      </c>
    </row>
    <row r="42" spans="1:13" ht="60" customHeight="1" thickBot="1">
      <c r="A42" s="22">
        <v>28</v>
      </c>
      <c r="B42" s="23" t="s">
        <v>50</v>
      </c>
      <c r="C42" s="160"/>
      <c r="D42" s="161"/>
      <c r="E42" s="148"/>
      <c r="F42" s="148"/>
      <c r="G42" s="122" t="s">
        <v>21</v>
      </c>
      <c r="H42" s="24">
        <v>46500</v>
      </c>
      <c r="I42" s="25"/>
      <c r="J42" s="26">
        <f t="shared" si="0"/>
        <v>0</v>
      </c>
      <c r="K42" s="26">
        <f t="shared" si="1"/>
        <v>0</v>
      </c>
      <c r="L42" s="27">
        <f t="shared" si="2"/>
        <v>0</v>
      </c>
      <c r="M42" s="7">
        <v>0.08</v>
      </c>
    </row>
    <row r="43" spans="1:13" ht="60" customHeight="1" thickBot="1">
      <c r="A43" s="28">
        <v>29</v>
      </c>
      <c r="B43" s="29" t="s">
        <v>51</v>
      </c>
      <c r="C43" s="163"/>
      <c r="D43" s="170"/>
      <c r="E43" s="148"/>
      <c r="F43" s="148"/>
      <c r="G43" s="122" t="s">
        <v>21</v>
      </c>
      <c r="H43" s="30">
        <v>63900</v>
      </c>
      <c r="I43" s="31"/>
      <c r="J43" s="32">
        <f t="shared" si="0"/>
        <v>0</v>
      </c>
      <c r="K43" s="32">
        <f t="shared" si="1"/>
        <v>0</v>
      </c>
      <c r="L43" s="33">
        <f t="shared" si="2"/>
        <v>0</v>
      </c>
      <c r="M43" s="7">
        <v>0.08</v>
      </c>
    </row>
    <row r="44" spans="1:13" ht="60" customHeight="1" thickBot="1">
      <c r="A44" s="22">
        <v>30</v>
      </c>
      <c r="B44" s="23" t="s">
        <v>52</v>
      </c>
      <c r="C44" s="160"/>
      <c r="D44" s="161"/>
      <c r="E44" s="148"/>
      <c r="F44" s="149"/>
      <c r="G44" s="122" t="s">
        <v>53</v>
      </c>
      <c r="H44" s="24">
        <v>1600</v>
      </c>
      <c r="I44" s="25"/>
      <c r="J44" s="26">
        <f t="shared" si="0"/>
        <v>0</v>
      </c>
      <c r="K44" s="26">
        <f t="shared" si="1"/>
        <v>0</v>
      </c>
      <c r="L44" s="27">
        <f t="shared" si="2"/>
        <v>0</v>
      </c>
      <c r="M44" s="7">
        <v>0.08</v>
      </c>
    </row>
    <row r="45" spans="1:13" ht="60" customHeight="1" thickBot="1">
      <c r="A45" s="22">
        <v>31</v>
      </c>
      <c r="B45" s="23" t="s">
        <v>54</v>
      </c>
      <c r="C45" s="160"/>
      <c r="D45" s="161"/>
      <c r="E45" s="148"/>
      <c r="F45" s="149"/>
      <c r="G45" s="122" t="s">
        <v>53</v>
      </c>
      <c r="H45" s="24">
        <v>1800</v>
      </c>
      <c r="I45" s="25"/>
      <c r="J45" s="26">
        <f t="shared" si="0"/>
        <v>0</v>
      </c>
      <c r="K45" s="26">
        <f t="shared" si="1"/>
        <v>0</v>
      </c>
      <c r="L45" s="27">
        <f t="shared" si="2"/>
        <v>0</v>
      </c>
      <c r="M45" s="7">
        <v>0.08</v>
      </c>
    </row>
    <row r="46" spans="1:13" ht="60" customHeight="1" thickBot="1">
      <c r="A46" s="22">
        <v>32</v>
      </c>
      <c r="B46" s="23" t="s">
        <v>55</v>
      </c>
      <c r="C46" s="160"/>
      <c r="D46" s="161"/>
      <c r="E46" s="148"/>
      <c r="F46" s="148"/>
      <c r="G46" s="122" t="s">
        <v>21</v>
      </c>
      <c r="H46" s="24">
        <v>96000</v>
      </c>
      <c r="I46" s="25"/>
      <c r="J46" s="26">
        <f t="shared" si="0"/>
        <v>0</v>
      </c>
      <c r="K46" s="26">
        <f t="shared" si="1"/>
        <v>0</v>
      </c>
      <c r="L46" s="27">
        <f t="shared" si="2"/>
        <v>0</v>
      </c>
      <c r="M46" s="7">
        <v>0.08</v>
      </c>
    </row>
    <row r="47" spans="1:13" ht="60" customHeight="1" thickBot="1">
      <c r="A47" s="36">
        <v>33</v>
      </c>
      <c r="B47" s="35" t="s">
        <v>56</v>
      </c>
      <c r="C47" s="183"/>
      <c r="D47" s="161"/>
      <c r="E47" s="148"/>
      <c r="F47" s="148"/>
      <c r="G47" s="123" t="s">
        <v>57</v>
      </c>
      <c r="H47" s="35">
        <v>330</v>
      </c>
      <c r="I47" s="25"/>
      <c r="J47" s="26">
        <f aca="true" t="shared" si="3" ref="J47:J63">H47*I47</f>
        <v>0</v>
      </c>
      <c r="K47" s="26">
        <f t="shared" si="1"/>
        <v>0</v>
      </c>
      <c r="L47" s="27">
        <f t="shared" si="2"/>
        <v>0</v>
      </c>
      <c r="M47" s="7">
        <v>0.08</v>
      </c>
    </row>
    <row r="48" spans="1:13" ht="60" customHeight="1" thickBot="1">
      <c r="A48" s="36">
        <v>34</v>
      </c>
      <c r="B48" s="35" t="s">
        <v>58</v>
      </c>
      <c r="C48" s="183"/>
      <c r="D48" s="161"/>
      <c r="E48" s="148"/>
      <c r="F48" s="148"/>
      <c r="G48" s="123" t="s">
        <v>59</v>
      </c>
      <c r="H48" s="24">
        <v>138000</v>
      </c>
      <c r="I48" s="25"/>
      <c r="J48" s="26">
        <f t="shared" si="3"/>
        <v>0</v>
      </c>
      <c r="K48" s="26">
        <f t="shared" si="1"/>
        <v>0</v>
      </c>
      <c r="L48" s="27">
        <f t="shared" si="2"/>
        <v>0</v>
      </c>
      <c r="M48" s="7">
        <v>0.08</v>
      </c>
    </row>
    <row r="49" spans="1:13" ht="60" customHeight="1" thickBot="1">
      <c r="A49" s="37">
        <v>35</v>
      </c>
      <c r="B49" s="34" t="s">
        <v>60</v>
      </c>
      <c r="C49" s="29" t="s">
        <v>302</v>
      </c>
      <c r="D49" s="170" t="s">
        <v>303</v>
      </c>
      <c r="E49" s="148" t="s">
        <v>242</v>
      </c>
      <c r="F49" s="148" t="s">
        <v>250</v>
      </c>
      <c r="G49" s="124" t="s">
        <v>61</v>
      </c>
      <c r="H49" s="30">
        <v>61200</v>
      </c>
      <c r="I49" s="31">
        <v>514.4</v>
      </c>
      <c r="J49" s="32">
        <f t="shared" si="3"/>
        <v>31481280</v>
      </c>
      <c r="K49" s="32">
        <f t="shared" si="1"/>
        <v>2518502.4</v>
      </c>
      <c r="L49" s="33">
        <f t="shared" si="2"/>
        <v>33999782.4</v>
      </c>
      <c r="M49" s="7">
        <v>0.08</v>
      </c>
    </row>
    <row r="50" spans="1:13" ht="60" customHeight="1" thickBot="1">
      <c r="A50" s="36">
        <v>36</v>
      </c>
      <c r="B50" s="35" t="s">
        <v>62</v>
      </c>
      <c r="C50" s="23" t="s">
        <v>304</v>
      </c>
      <c r="D50" s="161" t="s">
        <v>305</v>
      </c>
      <c r="E50" s="148" t="s">
        <v>242</v>
      </c>
      <c r="F50" s="148" t="s">
        <v>250</v>
      </c>
      <c r="G50" s="124" t="s">
        <v>61</v>
      </c>
      <c r="H50" s="24">
        <v>4700</v>
      </c>
      <c r="I50" s="25">
        <v>665.88</v>
      </c>
      <c r="J50" s="26">
        <f t="shared" si="3"/>
        <v>3129636</v>
      </c>
      <c r="K50" s="26">
        <f t="shared" si="1"/>
        <v>250370.88</v>
      </c>
      <c r="L50" s="27">
        <f t="shared" si="2"/>
        <v>3380006.88</v>
      </c>
      <c r="M50" s="7">
        <v>0.08</v>
      </c>
    </row>
    <row r="51" spans="1:13" ht="60" customHeight="1" thickBot="1">
      <c r="A51" s="36">
        <v>37</v>
      </c>
      <c r="B51" s="35" t="s">
        <v>63</v>
      </c>
      <c r="C51" s="183"/>
      <c r="D51" s="172"/>
      <c r="E51" s="148"/>
      <c r="F51" s="148"/>
      <c r="G51" s="123" t="s">
        <v>57</v>
      </c>
      <c r="H51" s="24">
        <v>7500</v>
      </c>
      <c r="I51" s="25"/>
      <c r="J51" s="26">
        <f t="shared" si="3"/>
        <v>0</v>
      </c>
      <c r="K51" s="26">
        <f t="shared" si="1"/>
        <v>0</v>
      </c>
      <c r="L51" s="27">
        <f t="shared" si="2"/>
        <v>0</v>
      </c>
      <c r="M51" s="7">
        <v>0.08</v>
      </c>
    </row>
    <row r="52" spans="1:13" ht="60" customHeight="1" thickBot="1">
      <c r="A52" s="36">
        <v>38</v>
      </c>
      <c r="B52" s="35" t="s">
        <v>64</v>
      </c>
      <c r="C52" s="23" t="s">
        <v>306</v>
      </c>
      <c r="D52" s="161" t="s">
        <v>307</v>
      </c>
      <c r="E52" s="148" t="s">
        <v>242</v>
      </c>
      <c r="F52" s="148" t="s">
        <v>250</v>
      </c>
      <c r="G52" s="123" t="s">
        <v>57</v>
      </c>
      <c r="H52" s="24">
        <v>44000</v>
      </c>
      <c r="I52" s="25">
        <v>591.38</v>
      </c>
      <c r="J52" s="26">
        <f t="shared" si="3"/>
        <v>26020720</v>
      </c>
      <c r="K52" s="26">
        <f t="shared" si="1"/>
        <v>2081657.6</v>
      </c>
      <c r="L52" s="27">
        <f t="shared" si="2"/>
        <v>28102377.6</v>
      </c>
      <c r="M52" s="7">
        <v>0.08</v>
      </c>
    </row>
    <row r="53" spans="1:13" ht="60" customHeight="1" thickBot="1">
      <c r="A53" s="36">
        <v>39</v>
      </c>
      <c r="B53" s="35" t="s">
        <v>65</v>
      </c>
      <c r="C53" s="23" t="s">
        <v>308</v>
      </c>
      <c r="D53" s="161" t="s">
        <v>307</v>
      </c>
      <c r="E53" s="148" t="s">
        <v>242</v>
      </c>
      <c r="F53" s="148" t="s">
        <v>250</v>
      </c>
      <c r="G53" s="123" t="s">
        <v>57</v>
      </c>
      <c r="H53" s="24">
        <v>2000</v>
      </c>
      <c r="I53" s="25">
        <v>604.08</v>
      </c>
      <c r="J53" s="26">
        <f t="shared" si="3"/>
        <v>1208160</v>
      </c>
      <c r="K53" s="26">
        <f>J53*M53</f>
        <v>96652.8</v>
      </c>
      <c r="L53" s="27">
        <f>SUM(J53,K53)</f>
        <v>1304812.8</v>
      </c>
      <c r="M53" s="7">
        <v>0.08</v>
      </c>
    </row>
    <row r="54" spans="1:13" ht="60" customHeight="1" thickBot="1">
      <c r="A54" s="36">
        <v>40</v>
      </c>
      <c r="B54" s="35" t="s">
        <v>66</v>
      </c>
      <c r="C54" s="23" t="s">
        <v>309</v>
      </c>
      <c r="D54" s="161" t="s">
        <v>307</v>
      </c>
      <c r="E54" s="148" t="s">
        <v>242</v>
      </c>
      <c r="F54" s="148" t="s">
        <v>250</v>
      </c>
      <c r="G54" s="123" t="s">
        <v>57</v>
      </c>
      <c r="H54" s="24">
        <v>15000</v>
      </c>
      <c r="I54" s="25">
        <v>905.19</v>
      </c>
      <c r="J54" s="26">
        <f t="shared" si="3"/>
        <v>13577850</v>
      </c>
      <c r="K54" s="26">
        <f t="shared" si="1"/>
        <v>1086228</v>
      </c>
      <c r="L54" s="27">
        <f t="shared" si="2"/>
        <v>14664078</v>
      </c>
      <c r="M54" s="7">
        <v>0.08</v>
      </c>
    </row>
    <row r="55" spans="1:13" ht="60" customHeight="1" thickBot="1">
      <c r="A55" s="36">
        <v>41</v>
      </c>
      <c r="B55" s="34" t="s">
        <v>67</v>
      </c>
      <c r="C55" s="184"/>
      <c r="D55" s="170"/>
      <c r="E55" s="148"/>
      <c r="F55" s="148"/>
      <c r="G55" s="123" t="s">
        <v>57</v>
      </c>
      <c r="H55" s="30">
        <v>38000</v>
      </c>
      <c r="I55" s="31"/>
      <c r="J55" s="32">
        <f t="shared" si="3"/>
        <v>0</v>
      </c>
      <c r="K55" s="32">
        <f t="shared" si="1"/>
        <v>0</v>
      </c>
      <c r="L55" s="33">
        <f t="shared" si="2"/>
        <v>0</v>
      </c>
      <c r="M55" s="7">
        <v>0.08</v>
      </c>
    </row>
    <row r="56" spans="1:13" ht="60" customHeight="1" thickBot="1">
      <c r="A56" s="36">
        <v>42</v>
      </c>
      <c r="B56" s="35" t="s">
        <v>68</v>
      </c>
      <c r="C56" s="183"/>
      <c r="D56" s="161"/>
      <c r="E56" s="148"/>
      <c r="F56" s="148"/>
      <c r="G56" s="123" t="s">
        <v>57</v>
      </c>
      <c r="H56" s="24">
        <v>1800</v>
      </c>
      <c r="I56" s="25"/>
      <c r="J56" s="26">
        <f t="shared" si="3"/>
        <v>0</v>
      </c>
      <c r="K56" s="26">
        <f t="shared" si="1"/>
        <v>0</v>
      </c>
      <c r="L56" s="27">
        <f t="shared" si="2"/>
        <v>0</v>
      </c>
      <c r="M56" s="7">
        <v>0.08</v>
      </c>
    </row>
    <row r="57" spans="1:13" ht="60" customHeight="1" thickBot="1">
      <c r="A57" s="36">
        <v>43</v>
      </c>
      <c r="B57" s="35" t="s">
        <v>69</v>
      </c>
      <c r="C57" s="183"/>
      <c r="D57" s="161"/>
      <c r="E57" s="148"/>
      <c r="F57" s="148"/>
      <c r="G57" s="123" t="s">
        <v>57</v>
      </c>
      <c r="H57" s="24">
        <v>1300</v>
      </c>
      <c r="I57" s="25"/>
      <c r="J57" s="26">
        <f t="shared" si="3"/>
        <v>0</v>
      </c>
      <c r="K57" s="26">
        <f t="shared" si="1"/>
        <v>0</v>
      </c>
      <c r="L57" s="27">
        <f t="shared" si="2"/>
        <v>0</v>
      </c>
      <c r="M57" s="7">
        <v>0.08</v>
      </c>
    </row>
    <row r="58" spans="1:13" ht="60" customHeight="1" thickBot="1">
      <c r="A58" s="36">
        <v>44</v>
      </c>
      <c r="B58" s="35" t="s">
        <v>70</v>
      </c>
      <c r="C58" s="183"/>
      <c r="D58" s="161"/>
      <c r="E58" s="148"/>
      <c r="F58" s="148"/>
      <c r="G58" s="123" t="s">
        <v>57</v>
      </c>
      <c r="H58" s="24">
        <v>2800</v>
      </c>
      <c r="I58" s="25"/>
      <c r="J58" s="26">
        <f t="shared" si="3"/>
        <v>0</v>
      </c>
      <c r="K58" s="26">
        <f t="shared" si="1"/>
        <v>0</v>
      </c>
      <c r="L58" s="27">
        <f t="shared" si="2"/>
        <v>0</v>
      </c>
      <c r="M58" s="7">
        <v>0.08</v>
      </c>
    </row>
    <row r="59" spans="1:13" ht="60" customHeight="1" thickBot="1">
      <c r="A59" s="36">
        <v>45</v>
      </c>
      <c r="B59" s="35" t="s">
        <v>71</v>
      </c>
      <c r="C59" s="183"/>
      <c r="D59" s="161"/>
      <c r="E59" s="148"/>
      <c r="F59" s="148"/>
      <c r="G59" s="123" t="s">
        <v>57</v>
      </c>
      <c r="H59" s="24">
        <v>59500</v>
      </c>
      <c r="I59" s="25"/>
      <c r="J59" s="26">
        <f t="shared" si="3"/>
        <v>0</v>
      </c>
      <c r="K59" s="26">
        <f t="shared" si="1"/>
        <v>0</v>
      </c>
      <c r="L59" s="27">
        <f t="shared" si="2"/>
        <v>0</v>
      </c>
      <c r="M59" s="7">
        <v>0.08</v>
      </c>
    </row>
    <row r="60" spans="1:13" ht="60" customHeight="1" thickBot="1">
      <c r="A60" s="36">
        <v>46</v>
      </c>
      <c r="B60" s="35" t="s">
        <v>72</v>
      </c>
      <c r="C60" s="183"/>
      <c r="D60" s="161"/>
      <c r="E60" s="148"/>
      <c r="F60" s="148"/>
      <c r="G60" s="123" t="s">
        <v>57</v>
      </c>
      <c r="H60" s="24">
        <v>1550000</v>
      </c>
      <c r="I60" s="25"/>
      <c r="J60" s="26">
        <f t="shared" si="3"/>
        <v>0</v>
      </c>
      <c r="K60" s="26">
        <f t="shared" si="1"/>
        <v>0</v>
      </c>
      <c r="L60" s="27">
        <f t="shared" si="2"/>
        <v>0</v>
      </c>
      <c r="M60" s="7">
        <v>0.08</v>
      </c>
    </row>
    <row r="61" spans="1:13" ht="60" customHeight="1" thickBot="1">
      <c r="A61" s="36">
        <v>47</v>
      </c>
      <c r="B61" s="34" t="s">
        <v>73</v>
      </c>
      <c r="C61" s="184"/>
      <c r="D61" s="170"/>
      <c r="E61" s="148"/>
      <c r="F61" s="148"/>
      <c r="G61" s="123" t="s">
        <v>57</v>
      </c>
      <c r="H61" s="30">
        <v>344600</v>
      </c>
      <c r="I61" s="31"/>
      <c r="J61" s="32">
        <f t="shared" si="3"/>
        <v>0</v>
      </c>
      <c r="K61" s="32">
        <f t="shared" si="1"/>
        <v>0</v>
      </c>
      <c r="L61" s="33">
        <f t="shared" si="2"/>
        <v>0</v>
      </c>
      <c r="M61" s="7">
        <v>0.08</v>
      </c>
    </row>
    <row r="62" spans="1:13" ht="60" customHeight="1" thickBot="1">
      <c r="A62" s="200">
        <v>48</v>
      </c>
      <c r="B62" s="214" t="s">
        <v>74</v>
      </c>
      <c r="C62" s="185"/>
      <c r="D62" s="173"/>
      <c r="E62" s="148"/>
      <c r="F62" s="148"/>
      <c r="G62" s="125" t="s">
        <v>75</v>
      </c>
      <c r="H62" s="39">
        <v>6115200</v>
      </c>
      <c r="I62" s="40"/>
      <c r="J62" s="41">
        <f t="shared" si="3"/>
        <v>0</v>
      </c>
      <c r="K62" s="202"/>
      <c r="L62" s="202"/>
      <c r="M62" s="7">
        <v>0.08</v>
      </c>
    </row>
    <row r="63" spans="1:13" ht="60" customHeight="1" thickBot="1">
      <c r="A63" s="200"/>
      <c r="B63" s="214"/>
      <c r="C63" s="186"/>
      <c r="D63" s="174"/>
      <c r="E63" s="148"/>
      <c r="F63" s="150"/>
      <c r="G63" s="126" t="s">
        <v>75</v>
      </c>
      <c r="H63" s="43">
        <v>1528800</v>
      </c>
      <c r="I63" s="44"/>
      <c r="J63" s="45">
        <f t="shared" si="3"/>
        <v>0</v>
      </c>
      <c r="K63" s="202"/>
      <c r="L63" s="202"/>
      <c r="M63" s="7">
        <v>0.08</v>
      </c>
    </row>
    <row r="64" spans="1:13" ht="30" customHeight="1" thickBot="1">
      <c r="A64" s="200"/>
      <c r="B64" s="214"/>
      <c r="C64" s="211" t="s">
        <v>76</v>
      </c>
      <c r="D64" s="211"/>
      <c r="E64" s="207"/>
      <c r="F64" s="207"/>
      <c r="G64" s="211"/>
      <c r="H64" s="211"/>
      <c r="I64" s="211"/>
      <c r="J64" s="46">
        <f>J63+J62</f>
        <v>0</v>
      </c>
      <c r="K64" s="46">
        <f>J64*M64</f>
        <v>0</v>
      </c>
      <c r="L64" s="47">
        <f>J64+K64</f>
        <v>0</v>
      </c>
      <c r="M64" s="7">
        <v>0.08</v>
      </c>
    </row>
    <row r="65" spans="1:13" ht="60" customHeight="1">
      <c r="A65" s="204">
        <v>49</v>
      </c>
      <c r="B65" s="210" t="s">
        <v>77</v>
      </c>
      <c r="C65" s="185"/>
      <c r="D65" s="166"/>
      <c r="E65" s="119"/>
      <c r="F65" s="120"/>
      <c r="G65" s="38" t="s">
        <v>75</v>
      </c>
      <c r="H65" s="39">
        <v>1528800</v>
      </c>
      <c r="I65" s="40"/>
      <c r="J65" s="41">
        <f>H65*I65</f>
        <v>0</v>
      </c>
      <c r="K65" s="202"/>
      <c r="L65" s="202"/>
      <c r="M65" s="7">
        <v>0.08</v>
      </c>
    </row>
    <row r="66" spans="1:13" ht="60" customHeight="1" thickBot="1">
      <c r="A66" s="204"/>
      <c r="B66" s="210"/>
      <c r="C66" s="186"/>
      <c r="D66" s="167"/>
      <c r="E66" s="119"/>
      <c r="F66" s="120"/>
      <c r="G66" s="42" t="s">
        <v>75</v>
      </c>
      <c r="H66" s="43">
        <v>382200</v>
      </c>
      <c r="I66" s="44"/>
      <c r="J66" s="45">
        <f>H66*I66</f>
        <v>0</v>
      </c>
      <c r="K66" s="202"/>
      <c r="L66" s="202"/>
      <c r="M66" s="7">
        <v>0.08</v>
      </c>
    </row>
    <row r="67" spans="1:13" ht="30" customHeight="1" thickBot="1">
      <c r="A67" s="204"/>
      <c r="B67" s="210"/>
      <c r="C67" s="211" t="s">
        <v>76</v>
      </c>
      <c r="D67" s="211"/>
      <c r="E67" s="203"/>
      <c r="F67" s="203"/>
      <c r="G67" s="211"/>
      <c r="H67" s="211"/>
      <c r="I67" s="211"/>
      <c r="J67" s="48">
        <f>J66+J65</f>
        <v>0</v>
      </c>
      <c r="K67" s="48">
        <f>J67*M67</f>
        <v>0</v>
      </c>
      <c r="L67" s="49">
        <f>J67+K67</f>
        <v>0</v>
      </c>
      <c r="M67" s="7">
        <v>0.08</v>
      </c>
    </row>
    <row r="68" spans="1:13" ht="114.75" customHeight="1" thickBot="1">
      <c r="A68" s="50">
        <v>50</v>
      </c>
      <c r="B68" s="51" t="s">
        <v>78</v>
      </c>
      <c r="C68" s="187" t="s">
        <v>310</v>
      </c>
      <c r="D68" s="161" t="s">
        <v>305</v>
      </c>
      <c r="E68" s="148" t="s">
        <v>242</v>
      </c>
      <c r="F68" s="148" t="s">
        <v>250</v>
      </c>
      <c r="G68" s="129" t="s">
        <v>57</v>
      </c>
      <c r="H68" s="52">
        <v>950</v>
      </c>
      <c r="I68" s="53">
        <v>537.4</v>
      </c>
      <c r="J68" s="54">
        <f aca="true" t="shared" si="4" ref="J68:J99">H68*I68</f>
        <v>510530</v>
      </c>
      <c r="K68" s="54">
        <f>J68*M68</f>
        <v>40842.4</v>
      </c>
      <c r="L68" s="55">
        <f>SUM(J68,K68)</f>
        <v>551372.4</v>
      </c>
      <c r="M68" s="7">
        <v>0.08</v>
      </c>
    </row>
    <row r="69" spans="1:13" ht="60" customHeight="1" thickBot="1">
      <c r="A69" s="50">
        <v>51</v>
      </c>
      <c r="B69" s="23" t="s">
        <v>79</v>
      </c>
      <c r="C69" s="183"/>
      <c r="D69" s="161"/>
      <c r="E69" s="148"/>
      <c r="F69" s="148"/>
      <c r="G69" s="123" t="s">
        <v>57</v>
      </c>
      <c r="H69" s="24">
        <v>1383300</v>
      </c>
      <c r="I69" s="25"/>
      <c r="J69" s="26">
        <f t="shared" si="4"/>
        <v>0</v>
      </c>
      <c r="K69" s="26">
        <f t="shared" si="1"/>
        <v>0</v>
      </c>
      <c r="L69" s="27">
        <f t="shared" si="2"/>
        <v>0</v>
      </c>
      <c r="M69" s="7">
        <v>0.08</v>
      </c>
    </row>
    <row r="70" spans="1:13" ht="60" customHeight="1" thickBot="1">
      <c r="A70" s="50">
        <v>52</v>
      </c>
      <c r="B70" s="35" t="s">
        <v>80</v>
      </c>
      <c r="C70" s="183"/>
      <c r="D70" s="161"/>
      <c r="E70" s="148"/>
      <c r="F70" s="148"/>
      <c r="G70" s="123" t="s">
        <v>57</v>
      </c>
      <c r="H70" s="24">
        <v>820700</v>
      </c>
      <c r="I70" s="25"/>
      <c r="J70" s="26">
        <f t="shared" si="4"/>
        <v>0</v>
      </c>
      <c r="K70" s="26">
        <f t="shared" si="1"/>
        <v>0</v>
      </c>
      <c r="L70" s="27">
        <f t="shared" si="2"/>
        <v>0</v>
      </c>
      <c r="M70" s="7">
        <v>0.08</v>
      </c>
    </row>
    <row r="71" spans="1:13" ht="60" customHeight="1" thickBot="1">
      <c r="A71" s="50">
        <v>53</v>
      </c>
      <c r="B71" s="35" t="s">
        <v>81</v>
      </c>
      <c r="C71" s="183"/>
      <c r="D71" s="161"/>
      <c r="E71" s="148"/>
      <c r="F71" s="148"/>
      <c r="G71" s="123" t="s">
        <v>57</v>
      </c>
      <c r="H71" s="24">
        <v>29000</v>
      </c>
      <c r="I71" s="25"/>
      <c r="J71" s="26">
        <f t="shared" si="4"/>
        <v>0</v>
      </c>
      <c r="K71" s="26">
        <f t="shared" si="1"/>
        <v>0</v>
      </c>
      <c r="L71" s="27">
        <f t="shared" si="2"/>
        <v>0</v>
      </c>
      <c r="M71" s="7">
        <v>0.08</v>
      </c>
    </row>
    <row r="72" spans="1:13" ht="60" customHeight="1" thickBot="1">
      <c r="A72" s="50">
        <v>54</v>
      </c>
      <c r="B72" s="56" t="s">
        <v>82</v>
      </c>
      <c r="C72" s="183"/>
      <c r="D72" s="161"/>
      <c r="E72" s="148"/>
      <c r="F72" s="148"/>
      <c r="G72" s="123" t="s">
        <v>57</v>
      </c>
      <c r="H72" s="57">
        <v>370300</v>
      </c>
      <c r="I72" s="25"/>
      <c r="J72" s="26">
        <f t="shared" si="4"/>
        <v>0</v>
      </c>
      <c r="K72" s="26">
        <f t="shared" si="1"/>
        <v>0</v>
      </c>
      <c r="L72" s="27">
        <f t="shared" si="2"/>
        <v>0</v>
      </c>
      <c r="M72" s="7">
        <v>0.08</v>
      </c>
    </row>
    <row r="73" spans="1:13" ht="60" customHeight="1" thickBot="1">
      <c r="A73" s="50">
        <v>55</v>
      </c>
      <c r="B73" s="23" t="s">
        <v>83</v>
      </c>
      <c r="C73" s="160"/>
      <c r="D73" s="161"/>
      <c r="E73" s="148"/>
      <c r="F73" s="148"/>
      <c r="G73" s="123" t="s">
        <v>57</v>
      </c>
      <c r="H73" s="58">
        <v>1573000</v>
      </c>
      <c r="I73" s="25"/>
      <c r="J73" s="26">
        <f t="shared" si="4"/>
        <v>0</v>
      </c>
      <c r="K73" s="26">
        <f t="shared" si="1"/>
        <v>0</v>
      </c>
      <c r="L73" s="27">
        <f t="shared" si="2"/>
        <v>0</v>
      </c>
      <c r="M73" s="7">
        <v>0.08</v>
      </c>
    </row>
    <row r="74" spans="1:13" ht="60" customHeight="1" thickBot="1">
      <c r="A74" s="50">
        <v>56</v>
      </c>
      <c r="B74" s="29" t="s">
        <v>84</v>
      </c>
      <c r="C74" s="163"/>
      <c r="D74" s="170"/>
      <c r="E74" s="148"/>
      <c r="F74" s="148"/>
      <c r="G74" s="123" t="s">
        <v>57</v>
      </c>
      <c r="H74" s="59">
        <v>3558700</v>
      </c>
      <c r="I74" s="31"/>
      <c r="J74" s="26">
        <f t="shared" si="4"/>
        <v>0</v>
      </c>
      <c r="K74" s="32">
        <f t="shared" si="1"/>
        <v>0</v>
      </c>
      <c r="L74" s="33">
        <f t="shared" si="2"/>
        <v>0</v>
      </c>
      <c r="M74" s="7">
        <v>0.08</v>
      </c>
    </row>
    <row r="75" spans="1:13" ht="60" customHeight="1" thickBot="1">
      <c r="A75" s="50">
        <v>57</v>
      </c>
      <c r="B75" s="23" t="s">
        <v>85</v>
      </c>
      <c r="C75" s="160"/>
      <c r="D75" s="161"/>
      <c r="E75" s="148"/>
      <c r="F75" s="148"/>
      <c r="G75" s="123" t="s">
        <v>57</v>
      </c>
      <c r="H75" s="57">
        <v>60000</v>
      </c>
      <c r="I75" s="25"/>
      <c r="J75" s="26">
        <f t="shared" si="4"/>
        <v>0</v>
      </c>
      <c r="K75" s="26">
        <f t="shared" si="1"/>
        <v>0</v>
      </c>
      <c r="L75" s="27">
        <f t="shared" si="2"/>
        <v>0</v>
      </c>
      <c r="M75" s="7">
        <v>0.08</v>
      </c>
    </row>
    <row r="76" spans="1:13" ht="60" customHeight="1" thickBot="1">
      <c r="A76" s="50">
        <v>58</v>
      </c>
      <c r="B76" s="23" t="s">
        <v>86</v>
      </c>
      <c r="C76" s="160"/>
      <c r="D76" s="161"/>
      <c r="E76" s="148"/>
      <c r="F76" s="148"/>
      <c r="G76" s="122" t="s">
        <v>21</v>
      </c>
      <c r="H76" s="24">
        <v>144700</v>
      </c>
      <c r="I76" s="25"/>
      <c r="J76" s="26">
        <f t="shared" si="4"/>
        <v>0</v>
      </c>
      <c r="K76" s="26">
        <f t="shared" si="1"/>
        <v>0</v>
      </c>
      <c r="L76" s="27">
        <f t="shared" si="2"/>
        <v>0</v>
      </c>
      <c r="M76" s="7">
        <v>0.08</v>
      </c>
    </row>
    <row r="77" spans="1:13" ht="60" customHeight="1" thickBot="1">
      <c r="A77" s="50">
        <v>59</v>
      </c>
      <c r="B77" s="23" t="s">
        <v>87</v>
      </c>
      <c r="C77" s="160"/>
      <c r="D77" s="161"/>
      <c r="E77" s="148"/>
      <c r="F77" s="148"/>
      <c r="G77" s="122" t="s">
        <v>21</v>
      </c>
      <c r="H77" s="24">
        <v>8900</v>
      </c>
      <c r="I77" s="25"/>
      <c r="J77" s="26">
        <f t="shared" si="4"/>
        <v>0</v>
      </c>
      <c r="K77" s="26">
        <f t="shared" si="1"/>
        <v>0</v>
      </c>
      <c r="L77" s="27">
        <f t="shared" si="2"/>
        <v>0</v>
      </c>
      <c r="M77" s="7">
        <v>0.08</v>
      </c>
    </row>
    <row r="78" spans="1:13" ht="60" customHeight="1" thickBot="1">
      <c r="A78" s="50">
        <v>60</v>
      </c>
      <c r="B78" s="35" t="s">
        <v>88</v>
      </c>
      <c r="C78" s="160" t="s">
        <v>311</v>
      </c>
      <c r="D78" s="161" t="s">
        <v>307</v>
      </c>
      <c r="E78" s="148" t="s">
        <v>252</v>
      </c>
      <c r="F78" s="148" t="s">
        <v>250</v>
      </c>
      <c r="G78" s="123" t="s">
        <v>57</v>
      </c>
      <c r="H78" s="24">
        <v>49800</v>
      </c>
      <c r="I78" s="25">
        <v>382.38</v>
      </c>
      <c r="J78" s="26">
        <f t="shared" si="4"/>
        <v>19042524</v>
      </c>
      <c r="K78" s="26">
        <f t="shared" si="1"/>
        <v>1523401.92</v>
      </c>
      <c r="L78" s="27">
        <f t="shared" si="2"/>
        <v>20565925.92</v>
      </c>
      <c r="M78" s="7">
        <v>0.08</v>
      </c>
    </row>
    <row r="79" spans="1:13" ht="60" customHeight="1" thickBot="1">
      <c r="A79" s="50">
        <v>61</v>
      </c>
      <c r="B79" s="35" t="s">
        <v>89</v>
      </c>
      <c r="C79" s="160" t="s">
        <v>312</v>
      </c>
      <c r="D79" s="161" t="s">
        <v>307</v>
      </c>
      <c r="E79" s="148" t="s">
        <v>253</v>
      </c>
      <c r="F79" s="148" t="s">
        <v>250</v>
      </c>
      <c r="G79" s="123" t="s">
        <v>90</v>
      </c>
      <c r="H79" s="24">
        <v>40850</v>
      </c>
      <c r="I79" s="25">
        <v>683.48</v>
      </c>
      <c r="J79" s="26">
        <f t="shared" si="4"/>
        <v>27920158</v>
      </c>
      <c r="K79" s="26">
        <f t="shared" si="1"/>
        <v>2233612.64</v>
      </c>
      <c r="L79" s="27">
        <f t="shared" si="2"/>
        <v>30153770.64</v>
      </c>
      <c r="M79" s="7">
        <v>0.08</v>
      </c>
    </row>
    <row r="80" spans="1:13" ht="60" customHeight="1" thickBot="1">
      <c r="A80" s="50">
        <v>62</v>
      </c>
      <c r="B80" s="35" t="s">
        <v>91</v>
      </c>
      <c r="C80" s="160"/>
      <c r="D80" s="161"/>
      <c r="E80" s="151"/>
      <c r="F80" s="148"/>
      <c r="G80" s="122" t="s">
        <v>23</v>
      </c>
      <c r="H80" s="35">
        <v>46</v>
      </c>
      <c r="I80" s="25"/>
      <c r="J80" s="26">
        <f t="shared" si="4"/>
        <v>0</v>
      </c>
      <c r="K80" s="26">
        <f t="shared" si="1"/>
        <v>0</v>
      </c>
      <c r="L80" s="27">
        <f t="shared" si="2"/>
        <v>0</v>
      </c>
      <c r="M80" s="7">
        <v>0.08</v>
      </c>
    </row>
    <row r="81" spans="1:13" ht="60" customHeight="1" thickBot="1">
      <c r="A81" s="50">
        <v>63</v>
      </c>
      <c r="B81" s="23" t="s">
        <v>92</v>
      </c>
      <c r="C81" s="160"/>
      <c r="D81" s="161"/>
      <c r="E81" s="151"/>
      <c r="F81" s="148"/>
      <c r="G81" s="122" t="s">
        <v>23</v>
      </c>
      <c r="H81" s="35">
        <v>300</v>
      </c>
      <c r="I81" s="25"/>
      <c r="J81" s="26">
        <f t="shared" si="4"/>
        <v>0</v>
      </c>
      <c r="K81" s="26">
        <f t="shared" si="1"/>
        <v>0</v>
      </c>
      <c r="L81" s="27">
        <f t="shared" si="2"/>
        <v>0</v>
      </c>
      <c r="M81" s="7">
        <v>0.08</v>
      </c>
    </row>
    <row r="82" spans="1:13" ht="60" customHeight="1" thickBot="1">
      <c r="A82" s="50">
        <v>64</v>
      </c>
      <c r="B82" s="29" t="s">
        <v>93</v>
      </c>
      <c r="C82" s="163"/>
      <c r="D82" s="170"/>
      <c r="E82" s="151"/>
      <c r="F82" s="148"/>
      <c r="G82" s="122" t="s">
        <v>23</v>
      </c>
      <c r="H82" s="30">
        <v>1730</v>
      </c>
      <c r="I82" s="31"/>
      <c r="J82" s="26">
        <f t="shared" si="4"/>
        <v>0</v>
      </c>
      <c r="K82" s="32">
        <f t="shared" si="1"/>
        <v>0</v>
      </c>
      <c r="L82" s="33">
        <f t="shared" si="2"/>
        <v>0</v>
      </c>
      <c r="M82" s="7">
        <v>0.08</v>
      </c>
    </row>
    <row r="83" spans="1:13" ht="60" customHeight="1" thickBot="1">
      <c r="A83" s="50">
        <v>65</v>
      </c>
      <c r="B83" s="23" t="s">
        <v>94</v>
      </c>
      <c r="C83" s="160"/>
      <c r="D83" s="161"/>
      <c r="E83" s="148"/>
      <c r="F83" s="148"/>
      <c r="G83" s="122" t="s">
        <v>21</v>
      </c>
      <c r="H83" s="24">
        <v>17600</v>
      </c>
      <c r="I83" s="25"/>
      <c r="J83" s="26">
        <f t="shared" si="4"/>
        <v>0</v>
      </c>
      <c r="K83" s="26">
        <f t="shared" si="1"/>
        <v>0</v>
      </c>
      <c r="L83" s="27">
        <f t="shared" si="2"/>
        <v>0</v>
      </c>
      <c r="M83" s="7">
        <v>0.08</v>
      </c>
    </row>
    <row r="84" spans="1:13" ht="60" customHeight="1" thickBot="1">
      <c r="A84" s="50">
        <v>66</v>
      </c>
      <c r="B84" s="23" t="s">
        <v>95</v>
      </c>
      <c r="C84" s="160"/>
      <c r="D84" s="161"/>
      <c r="E84" s="148"/>
      <c r="F84" s="148"/>
      <c r="G84" s="122" t="s">
        <v>36</v>
      </c>
      <c r="H84" s="24">
        <v>1530</v>
      </c>
      <c r="I84" s="25"/>
      <c r="J84" s="26">
        <f t="shared" si="4"/>
        <v>0</v>
      </c>
      <c r="K84" s="26">
        <f t="shared" si="1"/>
        <v>0</v>
      </c>
      <c r="L84" s="27">
        <f t="shared" si="2"/>
        <v>0</v>
      </c>
      <c r="M84" s="7">
        <v>0.08</v>
      </c>
    </row>
    <row r="85" spans="1:13" ht="60" customHeight="1" thickBot="1">
      <c r="A85" s="50">
        <v>67</v>
      </c>
      <c r="B85" s="23" t="s">
        <v>96</v>
      </c>
      <c r="C85" s="160"/>
      <c r="D85" s="161"/>
      <c r="E85" s="151"/>
      <c r="F85" s="148"/>
      <c r="G85" s="122" t="s">
        <v>23</v>
      </c>
      <c r="H85" s="24">
        <v>407300</v>
      </c>
      <c r="I85" s="25"/>
      <c r="J85" s="26">
        <f t="shared" si="4"/>
        <v>0</v>
      </c>
      <c r="K85" s="26">
        <f t="shared" si="1"/>
        <v>0</v>
      </c>
      <c r="L85" s="27">
        <f t="shared" si="2"/>
        <v>0</v>
      </c>
      <c r="M85" s="7">
        <v>0.08</v>
      </c>
    </row>
    <row r="86" spans="1:13" ht="60" customHeight="1" thickBot="1">
      <c r="A86" s="50">
        <v>68</v>
      </c>
      <c r="B86" s="23" t="s">
        <v>97</v>
      </c>
      <c r="C86" s="160" t="s">
        <v>313</v>
      </c>
      <c r="D86" s="161" t="s">
        <v>307</v>
      </c>
      <c r="E86" s="151" t="s">
        <v>255</v>
      </c>
      <c r="F86" s="148" t="s">
        <v>234</v>
      </c>
      <c r="G86" s="122" t="s">
        <v>23</v>
      </c>
      <c r="H86" s="24">
        <v>1506600</v>
      </c>
      <c r="I86" s="25">
        <v>88.22</v>
      </c>
      <c r="J86" s="26">
        <f t="shared" si="4"/>
        <v>132912252</v>
      </c>
      <c r="K86" s="26">
        <f aca="true" t="shared" si="5" ref="K86:K150">J86*M86</f>
        <v>10632980.16</v>
      </c>
      <c r="L86" s="27">
        <f aca="true" t="shared" si="6" ref="L86:L150">SUM(J86,K86)</f>
        <v>143545232.16</v>
      </c>
      <c r="M86" s="7">
        <v>0.08</v>
      </c>
    </row>
    <row r="87" spans="1:13" ht="60" customHeight="1" thickBot="1">
      <c r="A87" s="50">
        <v>69</v>
      </c>
      <c r="B87" s="23" t="s">
        <v>98</v>
      </c>
      <c r="C87" s="160" t="s">
        <v>314</v>
      </c>
      <c r="D87" s="161" t="s">
        <v>307</v>
      </c>
      <c r="E87" s="148" t="s">
        <v>256</v>
      </c>
      <c r="F87" s="148" t="s">
        <v>234</v>
      </c>
      <c r="G87" s="122" t="s">
        <v>23</v>
      </c>
      <c r="H87" s="24">
        <v>59000</v>
      </c>
      <c r="I87" s="25">
        <v>105.12</v>
      </c>
      <c r="J87" s="26">
        <f t="shared" si="4"/>
        <v>6202080</v>
      </c>
      <c r="K87" s="26">
        <f t="shared" si="5"/>
        <v>496166.4</v>
      </c>
      <c r="L87" s="27">
        <f t="shared" si="6"/>
        <v>6698246.4</v>
      </c>
      <c r="M87" s="7">
        <v>0.08</v>
      </c>
    </row>
    <row r="88" spans="1:13" ht="60" customHeight="1" thickBot="1">
      <c r="A88" s="50">
        <v>70</v>
      </c>
      <c r="B88" s="23" t="s">
        <v>99</v>
      </c>
      <c r="C88" s="160" t="s">
        <v>315</v>
      </c>
      <c r="D88" s="161" t="s">
        <v>307</v>
      </c>
      <c r="E88" s="151" t="s">
        <v>255</v>
      </c>
      <c r="F88" s="148" t="s">
        <v>257</v>
      </c>
      <c r="G88" s="122" t="s">
        <v>23</v>
      </c>
      <c r="H88" s="24">
        <v>20800</v>
      </c>
      <c r="I88" s="25">
        <v>180.85</v>
      </c>
      <c r="J88" s="26">
        <f t="shared" si="4"/>
        <v>3761680</v>
      </c>
      <c r="K88" s="26">
        <f t="shared" si="5"/>
        <v>300934.4</v>
      </c>
      <c r="L88" s="27">
        <f t="shared" si="6"/>
        <v>4062614.4</v>
      </c>
      <c r="M88" s="7">
        <v>0.08</v>
      </c>
    </row>
    <row r="89" spans="1:13" ht="60" customHeight="1" thickBot="1">
      <c r="A89" s="50">
        <v>71</v>
      </c>
      <c r="B89" s="29" t="s">
        <v>100</v>
      </c>
      <c r="C89" s="163" t="s">
        <v>316</v>
      </c>
      <c r="D89" s="161" t="s">
        <v>307</v>
      </c>
      <c r="E89" s="151" t="s">
        <v>255</v>
      </c>
      <c r="F89" s="148" t="s">
        <v>258</v>
      </c>
      <c r="G89" s="122" t="s">
        <v>23</v>
      </c>
      <c r="H89" s="30">
        <v>30600</v>
      </c>
      <c r="I89" s="31">
        <v>590.48</v>
      </c>
      <c r="J89" s="26">
        <f t="shared" si="4"/>
        <v>18068688</v>
      </c>
      <c r="K89" s="32">
        <f t="shared" si="5"/>
        <v>1445495.04</v>
      </c>
      <c r="L89" s="33">
        <f t="shared" si="6"/>
        <v>19514183.04</v>
      </c>
      <c r="M89" s="7">
        <v>0.08</v>
      </c>
    </row>
    <row r="90" spans="1:13" ht="60" customHeight="1" thickBot="1">
      <c r="A90" s="50">
        <v>72</v>
      </c>
      <c r="B90" s="23" t="s">
        <v>101</v>
      </c>
      <c r="C90" s="160"/>
      <c r="D90" s="161"/>
      <c r="E90" s="148"/>
      <c r="F90" s="148"/>
      <c r="G90" s="122" t="s">
        <v>23</v>
      </c>
      <c r="H90" s="24">
        <v>6330</v>
      </c>
      <c r="I90" s="25"/>
      <c r="J90" s="26">
        <f t="shared" si="4"/>
        <v>0</v>
      </c>
      <c r="K90" s="26">
        <f t="shared" si="5"/>
        <v>0</v>
      </c>
      <c r="L90" s="27">
        <f t="shared" si="6"/>
        <v>0</v>
      </c>
      <c r="M90" s="7">
        <v>0.08</v>
      </c>
    </row>
    <row r="91" spans="1:13" ht="70.5" customHeight="1" thickBot="1">
      <c r="A91" s="50">
        <v>73</v>
      </c>
      <c r="B91" s="23" t="s">
        <v>102</v>
      </c>
      <c r="C91" s="160" t="s">
        <v>318</v>
      </c>
      <c r="D91" s="161" t="s">
        <v>317</v>
      </c>
      <c r="E91" s="148" t="s">
        <v>236</v>
      </c>
      <c r="F91" s="148" t="s">
        <v>259</v>
      </c>
      <c r="G91" s="122" t="s">
        <v>23</v>
      </c>
      <c r="H91" s="24">
        <v>71300</v>
      </c>
      <c r="I91" s="25">
        <v>428.67</v>
      </c>
      <c r="J91" s="26">
        <f t="shared" si="4"/>
        <v>30564171</v>
      </c>
      <c r="K91" s="26">
        <f t="shared" si="5"/>
        <v>2445133.68</v>
      </c>
      <c r="L91" s="27">
        <f t="shared" si="6"/>
        <v>33009304.68</v>
      </c>
      <c r="M91" s="7">
        <v>0.08</v>
      </c>
    </row>
    <row r="92" spans="1:13" ht="60" customHeight="1" thickBot="1">
      <c r="A92" s="50">
        <v>74</v>
      </c>
      <c r="B92" s="23" t="s">
        <v>103</v>
      </c>
      <c r="C92" s="160" t="s">
        <v>319</v>
      </c>
      <c r="D92" s="161" t="s">
        <v>320</v>
      </c>
      <c r="E92" s="148" t="s">
        <v>236</v>
      </c>
      <c r="F92" s="148" t="s">
        <v>260</v>
      </c>
      <c r="G92" s="122" t="s">
        <v>23</v>
      </c>
      <c r="H92" s="24">
        <v>421300</v>
      </c>
      <c r="I92" s="25">
        <v>112.23</v>
      </c>
      <c r="J92" s="26">
        <f t="shared" si="4"/>
        <v>47282499</v>
      </c>
      <c r="K92" s="26">
        <f t="shared" si="5"/>
        <v>3782599.92</v>
      </c>
      <c r="L92" s="27">
        <f t="shared" si="6"/>
        <v>51065098.92</v>
      </c>
      <c r="M92" s="7">
        <v>0.08</v>
      </c>
    </row>
    <row r="93" spans="1:13" ht="60" customHeight="1" thickBot="1">
      <c r="A93" s="50">
        <v>75</v>
      </c>
      <c r="B93" s="23" t="s">
        <v>103</v>
      </c>
      <c r="C93" s="160"/>
      <c r="D93" s="161"/>
      <c r="E93" s="148"/>
      <c r="F93" s="148"/>
      <c r="G93" s="122" t="s">
        <v>23</v>
      </c>
      <c r="H93" s="35">
        <v>100</v>
      </c>
      <c r="I93" s="25"/>
      <c r="J93" s="26">
        <f t="shared" si="4"/>
        <v>0</v>
      </c>
      <c r="K93" s="26">
        <f t="shared" si="5"/>
        <v>0</v>
      </c>
      <c r="L93" s="27">
        <f t="shared" si="6"/>
        <v>0</v>
      </c>
      <c r="M93" s="7">
        <v>0.08</v>
      </c>
    </row>
    <row r="94" spans="1:13" ht="60" customHeight="1" thickBot="1">
      <c r="A94" s="50">
        <v>76</v>
      </c>
      <c r="B94" s="23" t="s">
        <v>104</v>
      </c>
      <c r="C94" s="160" t="s">
        <v>321</v>
      </c>
      <c r="D94" s="161" t="s">
        <v>322</v>
      </c>
      <c r="E94" s="148" t="s">
        <v>236</v>
      </c>
      <c r="F94" s="148" t="s">
        <v>261</v>
      </c>
      <c r="G94" s="122" t="s">
        <v>23</v>
      </c>
      <c r="H94" s="24">
        <v>68500</v>
      </c>
      <c r="I94" s="25">
        <v>85.63</v>
      </c>
      <c r="J94" s="26">
        <f t="shared" si="4"/>
        <v>5865655</v>
      </c>
      <c r="K94" s="26">
        <f t="shared" si="5"/>
        <v>469252.4</v>
      </c>
      <c r="L94" s="27">
        <f t="shared" si="6"/>
        <v>6334907.4</v>
      </c>
      <c r="M94" s="7">
        <v>0.08</v>
      </c>
    </row>
    <row r="95" spans="1:13" ht="97.5" customHeight="1" thickBot="1">
      <c r="A95" s="50">
        <v>77</v>
      </c>
      <c r="B95" s="23" t="s">
        <v>105</v>
      </c>
      <c r="C95" s="160" t="s">
        <v>323</v>
      </c>
      <c r="D95" s="161" t="s">
        <v>324</v>
      </c>
      <c r="E95" s="148" t="s">
        <v>236</v>
      </c>
      <c r="F95" s="148" t="s">
        <v>262</v>
      </c>
      <c r="G95" s="122" t="s">
        <v>23</v>
      </c>
      <c r="H95" s="24">
        <v>430800</v>
      </c>
      <c r="I95" s="25">
        <v>126.58</v>
      </c>
      <c r="J95" s="26">
        <f t="shared" si="4"/>
        <v>54530664</v>
      </c>
      <c r="K95" s="26">
        <f t="shared" si="5"/>
        <v>4362453.12</v>
      </c>
      <c r="L95" s="27">
        <f t="shared" si="6"/>
        <v>58893117.12</v>
      </c>
      <c r="M95" s="7">
        <v>0.08</v>
      </c>
    </row>
    <row r="96" spans="1:13" ht="60" customHeight="1" thickBot="1">
      <c r="A96" s="50">
        <v>78</v>
      </c>
      <c r="B96" s="29" t="s">
        <v>106</v>
      </c>
      <c r="C96" s="163" t="s">
        <v>325</v>
      </c>
      <c r="D96" s="170" t="s">
        <v>326</v>
      </c>
      <c r="E96" s="148" t="s">
        <v>236</v>
      </c>
      <c r="F96" s="148" t="s">
        <v>258</v>
      </c>
      <c r="G96" s="122" t="s">
        <v>23</v>
      </c>
      <c r="H96" s="30">
        <v>6730</v>
      </c>
      <c r="I96" s="31">
        <v>146.58</v>
      </c>
      <c r="J96" s="26">
        <f t="shared" si="4"/>
        <v>986483.4000000001</v>
      </c>
      <c r="K96" s="32">
        <f t="shared" si="5"/>
        <v>78918.672</v>
      </c>
      <c r="L96" s="33">
        <f t="shared" si="6"/>
        <v>1065402.0720000002</v>
      </c>
      <c r="M96" s="7">
        <v>0.08</v>
      </c>
    </row>
    <row r="97" spans="1:13" ht="71.25" customHeight="1" thickBot="1">
      <c r="A97" s="50">
        <v>79</v>
      </c>
      <c r="B97" s="23" t="s">
        <v>107</v>
      </c>
      <c r="C97" s="160" t="s">
        <v>327</v>
      </c>
      <c r="D97" s="170" t="s">
        <v>328</v>
      </c>
      <c r="E97" s="148" t="s">
        <v>236</v>
      </c>
      <c r="F97" s="148" t="s">
        <v>260</v>
      </c>
      <c r="G97" s="122" t="s">
        <v>23</v>
      </c>
      <c r="H97" s="24">
        <v>232000</v>
      </c>
      <c r="I97" s="25">
        <v>187.38</v>
      </c>
      <c r="J97" s="26">
        <f t="shared" si="4"/>
        <v>43472160</v>
      </c>
      <c r="K97" s="26">
        <f t="shared" si="5"/>
        <v>3477772.8000000003</v>
      </c>
      <c r="L97" s="27">
        <f t="shared" si="6"/>
        <v>46949932.8</v>
      </c>
      <c r="M97" s="7">
        <v>0.08</v>
      </c>
    </row>
    <row r="98" spans="1:13" ht="120.75" customHeight="1" thickBot="1">
      <c r="A98" s="50">
        <v>80</v>
      </c>
      <c r="B98" s="23" t="s">
        <v>108</v>
      </c>
      <c r="C98" s="160" t="s">
        <v>329</v>
      </c>
      <c r="D98" s="161" t="s">
        <v>330</v>
      </c>
      <c r="E98" s="148" t="s">
        <v>236</v>
      </c>
      <c r="F98" s="148" t="s">
        <v>260</v>
      </c>
      <c r="G98" s="122" t="s">
        <v>23</v>
      </c>
      <c r="H98" s="24">
        <v>1436000</v>
      </c>
      <c r="I98" s="25">
        <v>60.79</v>
      </c>
      <c r="J98" s="26">
        <f t="shared" si="4"/>
        <v>87294440</v>
      </c>
      <c r="K98" s="26">
        <f t="shared" si="5"/>
        <v>6983555.2</v>
      </c>
      <c r="L98" s="27">
        <f t="shared" si="6"/>
        <v>94277995.2</v>
      </c>
      <c r="M98" s="7">
        <v>0.08</v>
      </c>
    </row>
    <row r="99" spans="1:13" ht="60" customHeight="1" thickBot="1">
      <c r="A99" s="50">
        <v>81</v>
      </c>
      <c r="B99" s="23" t="s">
        <v>109</v>
      </c>
      <c r="C99" s="160" t="s">
        <v>331</v>
      </c>
      <c r="D99" s="161" t="s">
        <v>332</v>
      </c>
      <c r="E99" s="148" t="s">
        <v>236</v>
      </c>
      <c r="F99" s="148" t="s">
        <v>258</v>
      </c>
      <c r="G99" s="122" t="s">
        <v>23</v>
      </c>
      <c r="H99" s="24">
        <v>27700</v>
      </c>
      <c r="I99" s="25">
        <v>644.06</v>
      </c>
      <c r="J99" s="26">
        <f t="shared" si="4"/>
        <v>17840462</v>
      </c>
      <c r="K99" s="26">
        <f t="shared" si="5"/>
        <v>1427236.96</v>
      </c>
      <c r="L99" s="27">
        <f t="shared" si="6"/>
        <v>19267698.96</v>
      </c>
      <c r="M99" s="7">
        <v>0.08</v>
      </c>
    </row>
    <row r="100" spans="1:13" ht="60" customHeight="1" thickBot="1">
      <c r="A100" s="50">
        <v>82</v>
      </c>
      <c r="B100" s="23" t="s">
        <v>110</v>
      </c>
      <c r="C100" s="160" t="s">
        <v>333</v>
      </c>
      <c r="D100" s="161" t="s">
        <v>332</v>
      </c>
      <c r="E100" s="148" t="s">
        <v>236</v>
      </c>
      <c r="F100" s="148" t="s">
        <v>260</v>
      </c>
      <c r="G100" s="122" t="s">
        <v>23</v>
      </c>
      <c r="H100" s="24">
        <v>108600</v>
      </c>
      <c r="I100" s="25">
        <v>1170.28</v>
      </c>
      <c r="J100" s="26">
        <f aca="true" t="shared" si="7" ref="J100:J131">H100*I100</f>
        <v>127092408</v>
      </c>
      <c r="K100" s="26">
        <f t="shared" si="5"/>
        <v>10167392.64</v>
      </c>
      <c r="L100" s="27">
        <f t="shared" si="6"/>
        <v>137259800.64</v>
      </c>
      <c r="M100" s="7">
        <v>0.08</v>
      </c>
    </row>
    <row r="101" spans="1:13" ht="60" customHeight="1" thickBot="1">
      <c r="A101" s="50">
        <v>83</v>
      </c>
      <c r="B101" s="23" t="s">
        <v>111</v>
      </c>
      <c r="C101" s="160"/>
      <c r="D101" s="161"/>
      <c r="E101" s="148"/>
      <c r="F101" s="148"/>
      <c r="G101" s="122" t="s">
        <v>23</v>
      </c>
      <c r="H101" s="24">
        <v>15900</v>
      </c>
      <c r="I101" s="25"/>
      <c r="J101" s="26">
        <f t="shared" si="7"/>
        <v>0</v>
      </c>
      <c r="K101" s="26">
        <f t="shared" si="5"/>
        <v>0</v>
      </c>
      <c r="L101" s="27">
        <f t="shared" si="6"/>
        <v>0</v>
      </c>
      <c r="M101" s="7">
        <v>0.08</v>
      </c>
    </row>
    <row r="102" spans="1:13" ht="60" customHeight="1" thickBot="1">
      <c r="A102" s="50">
        <v>84</v>
      </c>
      <c r="B102" s="23" t="s">
        <v>112</v>
      </c>
      <c r="C102" s="160"/>
      <c r="D102" s="161"/>
      <c r="E102" s="148"/>
      <c r="F102" s="148"/>
      <c r="G102" s="122" t="s">
        <v>23</v>
      </c>
      <c r="H102" s="35">
        <v>193</v>
      </c>
      <c r="I102" s="25"/>
      <c r="J102" s="26">
        <f t="shared" si="7"/>
        <v>0</v>
      </c>
      <c r="K102" s="26">
        <f t="shared" si="5"/>
        <v>0</v>
      </c>
      <c r="L102" s="27">
        <f t="shared" si="6"/>
        <v>0</v>
      </c>
      <c r="M102" s="7">
        <v>0.08</v>
      </c>
    </row>
    <row r="103" spans="1:13" ht="73.5" customHeight="1" thickBot="1">
      <c r="A103" s="50">
        <v>85</v>
      </c>
      <c r="B103" s="23" t="s">
        <v>113</v>
      </c>
      <c r="C103" s="160" t="s">
        <v>334</v>
      </c>
      <c r="D103" s="161" t="s">
        <v>332</v>
      </c>
      <c r="E103" s="151" t="s">
        <v>263</v>
      </c>
      <c r="F103" s="149" t="s">
        <v>264</v>
      </c>
      <c r="G103" s="122" t="s">
        <v>23</v>
      </c>
      <c r="H103" s="24">
        <v>97700</v>
      </c>
      <c r="I103" s="25">
        <v>755.01</v>
      </c>
      <c r="J103" s="26">
        <f t="shared" si="7"/>
        <v>73764477</v>
      </c>
      <c r="K103" s="26">
        <f t="shared" si="5"/>
        <v>5901158.16</v>
      </c>
      <c r="L103" s="27">
        <f t="shared" si="6"/>
        <v>79665635.16</v>
      </c>
      <c r="M103" s="7">
        <v>0.08</v>
      </c>
    </row>
    <row r="104" spans="1:13" ht="60" customHeight="1" thickBot="1">
      <c r="A104" s="50">
        <v>86</v>
      </c>
      <c r="B104" s="29" t="s">
        <v>114</v>
      </c>
      <c r="C104" s="163"/>
      <c r="D104" s="170"/>
      <c r="E104" s="148"/>
      <c r="F104" s="148"/>
      <c r="G104" s="122" t="s">
        <v>21</v>
      </c>
      <c r="H104" s="30">
        <v>47600</v>
      </c>
      <c r="I104" s="31"/>
      <c r="J104" s="26">
        <f t="shared" si="7"/>
        <v>0</v>
      </c>
      <c r="K104" s="32">
        <f t="shared" si="5"/>
        <v>0</v>
      </c>
      <c r="L104" s="33">
        <f t="shared" si="6"/>
        <v>0</v>
      </c>
      <c r="M104" s="7">
        <v>0.08</v>
      </c>
    </row>
    <row r="105" spans="1:13" ht="60" customHeight="1" thickBot="1">
      <c r="A105" s="50">
        <v>87</v>
      </c>
      <c r="B105" s="35" t="s">
        <v>115</v>
      </c>
      <c r="C105" s="160" t="s">
        <v>335</v>
      </c>
      <c r="D105" s="161" t="s">
        <v>336</v>
      </c>
      <c r="E105" s="148" t="s">
        <v>237</v>
      </c>
      <c r="F105" s="148" t="s">
        <v>265</v>
      </c>
      <c r="G105" s="122" t="s">
        <v>21</v>
      </c>
      <c r="H105" s="24">
        <v>195000</v>
      </c>
      <c r="I105" s="25">
        <v>117.03</v>
      </c>
      <c r="J105" s="26">
        <f t="shared" si="7"/>
        <v>22820850</v>
      </c>
      <c r="K105" s="26">
        <f t="shared" si="5"/>
        <v>1825668</v>
      </c>
      <c r="L105" s="27">
        <f t="shared" si="6"/>
        <v>24646518</v>
      </c>
      <c r="M105" s="7">
        <v>0.08</v>
      </c>
    </row>
    <row r="106" spans="1:13" ht="60" customHeight="1" thickBot="1">
      <c r="A106" s="50">
        <v>88</v>
      </c>
      <c r="B106" s="35" t="s">
        <v>116</v>
      </c>
      <c r="C106" s="160" t="s">
        <v>337</v>
      </c>
      <c r="D106" s="161" t="s">
        <v>338</v>
      </c>
      <c r="E106" s="148" t="s">
        <v>237</v>
      </c>
      <c r="F106" s="148" t="s">
        <v>266</v>
      </c>
      <c r="G106" s="122" t="s">
        <v>21</v>
      </c>
      <c r="H106" s="24">
        <v>38000</v>
      </c>
      <c r="I106" s="25">
        <v>178.9</v>
      </c>
      <c r="J106" s="26">
        <f t="shared" si="7"/>
        <v>6798200</v>
      </c>
      <c r="K106" s="26">
        <f t="shared" si="5"/>
        <v>543856</v>
      </c>
      <c r="L106" s="27">
        <f t="shared" si="6"/>
        <v>7342056</v>
      </c>
      <c r="M106" s="7">
        <v>0.08</v>
      </c>
    </row>
    <row r="107" spans="1:13" ht="60" customHeight="1" thickBot="1">
      <c r="A107" s="50">
        <v>89</v>
      </c>
      <c r="B107" s="35" t="s">
        <v>117</v>
      </c>
      <c r="C107" s="160"/>
      <c r="D107" s="161"/>
      <c r="E107" s="148"/>
      <c r="F107" s="148"/>
      <c r="G107" s="122" t="s">
        <v>21</v>
      </c>
      <c r="H107" s="24">
        <v>45000</v>
      </c>
      <c r="I107" s="25"/>
      <c r="J107" s="26">
        <f t="shared" si="7"/>
        <v>0</v>
      </c>
      <c r="K107" s="26">
        <f t="shared" si="5"/>
        <v>0</v>
      </c>
      <c r="L107" s="27">
        <f t="shared" si="6"/>
        <v>0</v>
      </c>
      <c r="M107" s="7">
        <v>0.08</v>
      </c>
    </row>
    <row r="108" spans="1:13" ht="60" customHeight="1" thickBot="1">
      <c r="A108" s="50">
        <v>90</v>
      </c>
      <c r="B108" s="23" t="s">
        <v>118</v>
      </c>
      <c r="C108" s="160"/>
      <c r="D108" s="161"/>
      <c r="E108" s="148"/>
      <c r="F108" s="148"/>
      <c r="G108" s="122" t="s">
        <v>21</v>
      </c>
      <c r="H108" s="24">
        <v>73000</v>
      </c>
      <c r="I108" s="25"/>
      <c r="J108" s="26">
        <f t="shared" si="7"/>
        <v>0</v>
      </c>
      <c r="K108" s="26">
        <f t="shared" si="5"/>
        <v>0</v>
      </c>
      <c r="L108" s="27">
        <f t="shared" si="6"/>
        <v>0</v>
      </c>
      <c r="M108" s="7">
        <v>0.08</v>
      </c>
    </row>
    <row r="109" spans="1:13" ht="60" customHeight="1" thickBot="1">
      <c r="A109" s="50">
        <v>91</v>
      </c>
      <c r="B109" s="23" t="s">
        <v>119</v>
      </c>
      <c r="C109" s="160"/>
      <c r="D109" s="161"/>
      <c r="E109" s="148"/>
      <c r="F109" s="148"/>
      <c r="G109" s="122" t="s">
        <v>21</v>
      </c>
      <c r="H109" s="24">
        <v>1136000</v>
      </c>
      <c r="I109" s="25"/>
      <c r="J109" s="26">
        <f t="shared" si="7"/>
        <v>0</v>
      </c>
      <c r="K109" s="26">
        <f t="shared" si="5"/>
        <v>0</v>
      </c>
      <c r="L109" s="27">
        <f t="shared" si="6"/>
        <v>0</v>
      </c>
      <c r="M109" s="7">
        <v>0.08</v>
      </c>
    </row>
    <row r="110" spans="1:13" ht="60" customHeight="1" thickBot="1">
      <c r="A110" s="50">
        <v>92</v>
      </c>
      <c r="B110" s="23" t="s">
        <v>120</v>
      </c>
      <c r="C110" s="160"/>
      <c r="D110" s="161"/>
      <c r="E110" s="148"/>
      <c r="F110" s="148"/>
      <c r="G110" s="122" t="s">
        <v>21</v>
      </c>
      <c r="H110" s="24">
        <v>1600000</v>
      </c>
      <c r="I110" s="25"/>
      <c r="J110" s="26">
        <f t="shared" si="7"/>
        <v>0</v>
      </c>
      <c r="K110" s="26">
        <f t="shared" si="5"/>
        <v>0</v>
      </c>
      <c r="L110" s="27">
        <f t="shared" si="6"/>
        <v>0</v>
      </c>
      <c r="M110" s="7">
        <v>0.08</v>
      </c>
    </row>
    <row r="111" spans="1:13" ht="60" customHeight="1" thickBot="1">
      <c r="A111" s="50">
        <v>93</v>
      </c>
      <c r="B111" s="29" t="s">
        <v>121</v>
      </c>
      <c r="C111" s="163" t="s">
        <v>339</v>
      </c>
      <c r="D111" s="170" t="s">
        <v>340</v>
      </c>
      <c r="E111" s="148" t="s">
        <v>231</v>
      </c>
      <c r="F111" s="148" t="s">
        <v>267</v>
      </c>
      <c r="G111" s="122" t="s">
        <v>21</v>
      </c>
      <c r="H111" s="30">
        <v>55000</v>
      </c>
      <c r="I111" s="31">
        <v>53.39</v>
      </c>
      <c r="J111" s="26">
        <f t="shared" si="7"/>
        <v>2936450</v>
      </c>
      <c r="K111" s="32">
        <f t="shared" si="5"/>
        <v>234916</v>
      </c>
      <c r="L111" s="33">
        <f t="shared" si="6"/>
        <v>3171366</v>
      </c>
      <c r="M111" s="7">
        <v>0.08</v>
      </c>
    </row>
    <row r="112" spans="1:13" ht="77.25" customHeight="1" thickBot="1">
      <c r="A112" s="50">
        <v>94</v>
      </c>
      <c r="B112" s="23" t="s">
        <v>122</v>
      </c>
      <c r="C112" s="163" t="s">
        <v>341</v>
      </c>
      <c r="D112" s="170" t="s">
        <v>342</v>
      </c>
      <c r="E112" s="148" t="s">
        <v>231</v>
      </c>
      <c r="F112" s="148" t="s">
        <v>258</v>
      </c>
      <c r="G112" s="122" t="s">
        <v>21</v>
      </c>
      <c r="H112" s="24">
        <v>262000</v>
      </c>
      <c r="I112" s="25">
        <v>91.81</v>
      </c>
      <c r="J112" s="26">
        <f t="shared" si="7"/>
        <v>24054220</v>
      </c>
      <c r="K112" s="26">
        <f t="shared" si="5"/>
        <v>1924337.6</v>
      </c>
      <c r="L112" s="27">
        <f t="shared" si="6"/>
        <v>25978557.6</v>
      </c>
      <c r="M112" s="7">
        <v>0.08</v>
      </c>
    </row>
    <row r="113" spans="1:13" ht="79.5" customHeight="1" thickBot="1">
      <c r="A113" s="50">
        <v>95</v>
      </c>
      <c r="B113" s="23" t="s">
        <v>123</v>
      </c>
      <c r="C113" s="165" t="s">
        <v>343</v>
      </c>
      <c r="D113" s="161" t="s">
        <v>344</v>
      </c>
      <c r="E113" s="149" t="s">
        <v>268</v>
      </c>
      <c r="F113" s="148" t="s">
        <v>267</v>
      </c>
      <c r="G113" s="130" t="s">
        <v>124</v>
      </c>
      <c r="H113" s="24">
        <v>654000</v>
      </c>
      <c r="I113" s="25">
        <v>71.05</v>
      </c>
      <c r="J113" s="26">
        <f t="shared" si="7"/>
        <v>46466700</v>
      </c>
      <c r="K113" s="26">
        <f t="shared" si="5"/>
        <v>3717336</v>
      </c>
      <c r="L113" s="27">
        <f t="shared" si="6"/>
        <v>50184036</v>
      </c>
      <c r="M113" s="7">
        <v>0.08</v>
      </c>
    </row>
    <row r="114" spans="1:13" ht="60" customHeight="1" thickBot="1">
      <c r="A114" s="50">
        <v>96</v>
      </c>
      <c r="B114" s="23" t="s">
        <v>125</v>
      </c>
      <c r="C114" s="160"/>
      <c r="D114" s="161"/>
      <c r="E114" s="148"/>
      <c r="F114" s="148"/>
      <c r="G114" s="130" t="s">
        <v>126</v>
      </c>
      <c r="H114" s="57">
        <v>100000</v>
      </c>
      <c r="I114" s="25"/>
      <c r="J114" s="26">
        <f t="shared" si="7"/>
        <v>0</v>
      </c>
      <c r="K114" s="26">
        <f t="shared" si="5"/>
        <v>0</v>
      </c>
      <c r="L114" s="27">
        <f t="shared" si="6"/>
        <v>0</v>
      </c>
      <c r="M114" s="7">
        <v>0.08</v>
      </c>
    </row>
    <row r="115" spans="1:13" ht="71.25" customHeight="1" thickBot="1">
      <c r="A115" s="50">
        <v>97</v>
      </c>
      <c r="B115" s="23" t="s">
        <v>127</v>
      </c>
      <c r="C115" s="160" t="s">
        <v>345</v>
      </c>
      <c r="D115" s="161" t="s">
        <v>346</v>
      </c>
      <c r="E115" s="151" t="s">
        <v>269</v>
      </c>
      <c r="F115" s="149" t="s">
        <v>270</v>
      </c>
      <c r="G115" s="122" t="s">
        <v>23</v>
      </c>
      <c r="H115" s="24">
        <v>44000</v>
      </c>
      <c r="I115" s="25">
        <v>184.33</v>
      </c>
      <c r="J115" s="26">
        <f t="shared" si="7"/>
        <v>8110520.000000001</v>
      </c>
      <c r="K115" s="26">
        <f t="shared" si="5"/>
        <v>648841.6000000001</v>
      </c>
      <c r="L115" s="27">
        <f t="shared" si="6"/>
        <v>8759361.600000001</v>
      </c>
      <c r="M115" s="7">
        <v>0.08</v>
      </c>
    </row>
    <row r="116" spans="1:13" ht="72" customHeight="1" thickBot="1">
      <c r="A116" s="50">
        <v>98</v>
      </c>
      <c r="B116" s="23" t="s">
        <v>128</v>
      </c>
      <c r="C116" s="160" t="s">
        <v>347</v>
      </c>
      <c r="D116" s="161" t="s">
        <v>346</v>
      </c>
      <c r="E116" s="151" t="s">
        <v>269</v>
      </c>
      <c r="F116" s="148" t="s">
        <v>260</v>
      </c>
      <c r="G116" s="122" t="s">
        <v>23</v>
      </c>
      <c r="H116" s="24">
        <v>106000</v>
      </c>
      <c r="I116" s="25">
        <v>307.22</v>
      </c>
      <c r="J116" s="26">
        <f t="shared" si="7"/>
        <v>32565320.000000004</v>
      </c>
      <c r="K116" s="26">
        <f t="shared" si="5"/>
        <v>2605225.6000000006</v>
      </c>
      <c r="L116" s="27">
        <f t="shared" si="6"/>
        <v>35170545.6</v>
      </c>
      <c r="M116" s="7">
        <v>0.08</v>
      </c>
    </row>
    <row r="117" spans="1:13" ht="60" customHeight="1" thickBot="1">
      <c r="A117" s="50">
        <v>99</v>
      </c>
      <c r="B117" s="23" t="s">
        <v>129</v>
      </c>
      <c r="C117" s="160" t="s">
        <v>348</v>
      </c>
      <c r="D117" s="161" t="s">
        <v>349</v>
      </c>
      <c r="E117" s="148" t="s">
        <v>235</v>
      </c>
      <c r="F117" s="148" t="s">
        <v>271</v>
      </c>
      <c r="G117" s="122" t="s">
        <v>23</v>
      </c>
      <c r="H117" s="24">
        <v>3250</v>
      </c>
      <c r="I117" s="25">
        <v>1941</v>
      </c>
      <c r="J117" s="26">
        <f t="shared" si="7"/>
        <v>6308250</v>
      </c>
      <c r="K117" s="26">
        <f t="shared" si="5"/>
        <v>504660</v>
      </c>
      <c r="L117" s="27">
        <f t="shared" si="6"/>
        <v>6812910</v>
      </c>
      <c r="M117" s="7">
        <v>0.08</v>
      </c>
    </row>
    <row r="118" spans="1:13" ht="60" customHeight="1" thickBot="1">
      <c r="A118" s="50">
        <v>100</v>
      </c>
      <c r="B118" s="23" t="s">
        <v>130</v>
      </c>
      <c r="C118" s="160"/>
      <c r="D118" s="161"/>
      <c r="E118" s="148"/>
      <c r="F118" s="148"/>
      <c r="G118" s="122" t="s">
        <v>23</v>
      </c>
      <c r="H118" s="24">
        <v>2350</v>
      </c>
      <c r="I118" s="25"/>
      <c r="J118" s="26">
        <f t="shared" si="7"/>
        <v>0</v>
      </c>
      <c r="K118" s="26">
        <f t="shared" si="5"/>
        <v>0</v>
      </c>
      <c r="L118" s="27">
        <f t="shared" si="6"/>
        <v>0</v>
      </c>
      <c r="M118" s="7">
        <v>0.08</v>
      </c>
    </row>
    <row r="119" spans="1:13" ht="60" customHeight="1" thickBot="1">
      <c r="A119" s="50">
        <v>101</v>
      </c>
      <c r="B119" s="29" t="s">
        <v>131</v>
      </c>
      <c r="C119" s="163" t="s">
        <v>350</v>
      </c>
      <c r="D119" s="170" t="s">
        <v>340</v>
      </c>
      <c r="E119" s="148" t="s">
        <v>242</v>
      </c>
      <c r="F119" s="148" t="s">
        <v>258</v>
      </c>
      <c r="G119" s="123" t="s">
        <v>57</v>
      </c>
      <c r="H119" s="30">
        <v>612000</v>
      </c>
      <c r="I119" s="31">
        <v>122.86</v>
      </c>
      <c r="J119" s="26">
        <f t="shared" si="7"/>
        <v>75190320</v>
      </c>
      <c r="K119" s="32">
        <f t="shared" si="5"/>
        <v>6015225.600000001</v>
      </c>
      <c r="L119" s="33">
        <f t="shared" si="6"/>
        <v>81205545.6</v>
      </c>
      <c r="M119" s="7">
        <v>0.08</v>
      </c>
    </row>
    <row r="120" spans="1:13" ht="60" customHeight="1" thickBot="1">
      <c r="A120" s="50">
        <v>102</v>
      </c>
      <c r="B120" s="23" t="s">
        <v>132</v>
      </c>
      <c r="C120" s="160" t="s">
        <v>351</v>
      </c>
      <c r="D120" s="170" t="s">
        <v>340</v>
      </c>
      <c r="E120" s="148" t="s">
        <v>133</v>
      </c>
      <c r="F120" s="148" t="s">
        <v>273</v>
      </c>
      <c r="G120" s="130" t="s">
        <v>133</v>
      </c>
      <c r="H120" s="57">
        <v>113000</v>
      </c>
      <c r="I120" s="25">
        <v>5.63</v>
      </c>
      <c r="J120" s="26">
        <f t="shared" si="7"/>
        <v>636190</v>
      </c>
      <c r="K120" s="26">
        <f t="shared" si="5"/>
        <v>50895.200000000004</v>
      </c>
      <c r="L120" s="27">
        <f t="shared" si="6"/>
        <v>687085.2</v>
      </c>
      <c r="M120" s="7">
        <v>0.08</v>
      </c>
    </row>
    <row r="121" spans="1:13" ht="60" customHeight="1" thickBot="1">
      <c r="A121" s="50">
        <v>103</v>
      </c>
      <c r="B121" s="23" t="s">
        <v>134</v>
      </c>
      <c r="C121" s="160" t="s">
        <v>352</v>
      </c>
      <c r="D121" s="170" t="s">
        <v>340</v>
      </c>
      <c r="E121" s="148" t="s">
        <v>133</v>
      </c>
      <c r="F121" s="148" t="s">
        <v>272</v>
      </c>
      <c r="G121" s="130" t="s">
        <v>133</v>
      </c>
      <c r="H121" s="57">
        <v>237000</v>
      </c>
      <c r="I121" s="25">
        <v>9.46</v>
      </c>
      <c r="J121" s="26">
        <f t="shared" si="7"/>
        <v>2242020</v>
      </c>
      <c r="K121" s="26">
        <f t="shared" si="5"/>
        <v>179361.6</v>
      </c>
      <c r="L121" s="27">
        <f t="shared" si="6"/>
        <v>2421381.6</v>
      </c>
      <c r="M121" s="7">
        <v>0.08</v>
      </c>
    </row>
    <row r="122" spans="1:13" ht="60" customHeight="1" thickBot="1">
      <c r="A122" s="50">
        <v>104</v>
      </c>
      <c r="B122" s="35" t="s">
        <v>135</v>
      </c>
      <c r="C122" s="160"/>
      <c r="D122" s="161"/>
      <c r="E122" s="148"/>
      <c r="F122" s="148"/>
      <c r="G122" s="123" t="s">
        <v>57</v>
      </c>
      <c r="H122" s="35">
        <v>150</v>
      </c>
      <c r="I122" s="25"/>
      <c r="J122" s="26">
        <f t="shared" si="7"/>
        <v>0</v>
      </c>
      <c r="K122" s="26">
        <f t="shared" si="5"/>
        <v>0</v>
      </c>
      <c r="L122" s="27">
        <f t="shared" si="6"/>
        <v>0</v>
      </c>
      <c r="M122" s="7">
        <v>0.08</v>
      </c>
    </row>
    <row r="123" spans="1:13" ht="60" customHeight="1" thickBot="1">
      <c r="A123" s="50">
        <v>105</v>
      </c>
      <c r="B123" s="35" t="s">
        <v>136</v>
      </c>
      <c r="C123" s="160"/>
      <c r="D123" s="161"/>
      <c r="E123" s="148"/>
      <c r="F123" s="148"/>
      <c r="G123" s="124" t="s">
        <v>137</v>
      </c>
      <c r="H123" s="23">
        <v>500</v>
      </c>
      <c r="I123" s="25"/>
      <c r="J123" s="26">
        <f t="shared" si="7"/>
        <v>0</v>
      </c>
      <c r="K123" s="26">
        <f t="shared" si="5"/>
        <v>0</v>
      </c>
      <c r="L123" s="27">
        <f t="shared" si="6"/>
        <v>0</v>
      </c>
      <c r="M123" s="7">
        <v>0.08</v>
      </c>
    </row>
    <row r="124" spans="1:13" ht="60" customHeight="1" thickBot="1">
      <c r="A124" s="50">
        <v>106</v>
      </c>
      <c r="B124" s="23" t="s">
        <v>138</v>
      </c>
      <c r="C124" s="160"/>
      <c r="D124" s="161"/>
      <c r="E124" s="148"/>
      <c r="F124" s="148"/>
      <c r="G124" s="130" t="s">
        <v>133</v>
      </c>
      <c r="H124" s="24">
        <v>1300</v>
      </c>
      <c r="I124" s="25"/>
      <c r="J124" s="26">
        <f t="shared" si="7"/>
        <v>0</v>
      </c>
      <c r="K124" s="26">
        <f t="shared" si="5"/>
        <v>0</v>
      </c>
      <c r="L124" s="27">
        <f t="shared" si="6"/>
        <v>0</v>
      </c>
      <c r="M124" s="7">
        <v>0.08</v>
      </c>
    </row>
    <row r="125" spans="1:13" ht="60" customHeight="1" thickBot="1">
      <c r="A125" s="50">
        <v>107</v>
      </c>
      <c r="B125" s="23" t="s">
        <v>139</v>
      </c>
      <c r="C125" s="160"/>
      <c r="D125" s="161"/>
      <c r="E125" s="148"/>
      <c r="F125" s="148"/>
      <c r="G125" s="122" t="s">
        <v>23</v>
      </c>
      <c r="H125" s="35">
        <v>650</v>
      </c>
      <c r="I125" s="25"/>
      <c r="J125" s="26">
        <f t="shared" si="7"/>
        <v>0</v>
      </c>
      <c r="K125" s="26">
        <f t="shared" si="5"/>
        <v>0</v>
      </c>
      <c r="L125" s="27">
        <f t="shared" si="6"/>
        <v>0</v>
      </c>
      <c r="M125" s="7">
        <v>0.08</v>
      </c>
    </row>
    <row r="126" spans="1:13" ht="60" customHeight="1" thickBot="1">
      <c r="A126" s="50">
        <v>108</v>
      </c>
      <c r="B126" s="23" t="s">
        <v>140</v>
      </c>
      <c r="C126" s="160"/>
      <c r="D126" s="161"/>
      <c r="E126" s="148"/>
      <c r="F126" s="148"/>
      <c r="G126" s="122" t="s">
        <v>23</v>
      </c>
      <c r="H126" s="24">
        <v>1980</v>
      </c>
      <c r="I126" s="25"/>
      <c r="J126" s="26">
        <f t="shared" si="7"/>
        <v>0</v>
      </c>
      <c r="K126" s="26">
        <f t="shared" si="5"/>
        <v>0</v>
      </c>
      <c r="L126" s="27">
        <f t="shared" si="6"/>
        <v>0</v>
      </c>
      <c r="M126" s="7">
        <v>0.08</v>
      </c>
    </row>
    <row r="127" spans="1:13" ht="60" customHeight="1" thickBot="1">
      <c r="A127" s="50">
        <v>109</v>
      </c>
      <c r="B127" s="29" t="s">
        <v>141</v>
      </c>
      <c r="C127" s="163" t="s">
        <v>353</v>
      </c>
      <c r="D127" s="170" t="s">
        <v>336</v>
      </c>
      <c r="E127" s="148" t="s">
        <v>242</v>
      </c>
      <c r="F127" s="148" t="s">
        <v>274</v>
      </c>
      <c r="G127" s="131" t="s">
        <v>142</v>
      </c>
      <c r="H127" s="59">
        <v>49000</v>
      </c>
      <c r="I127" s="31">
        <v>546.08</v>
      </c>
      <c r="J127" s="26">
        <f t="shared" si="7"/>
        <v>26757920.000000004</v>
      </c>
      <c r="K127" s="32">
        <f t="shared" si="5"/>
        <v>2140633.6000000006</v>
      </c>
      <c r="L127" s="33">
        <f t="shared" si="6"/>
        <v>28898553.600000005</v>
      </c>
      <c r="M127" s="7">
        <v>0.08</v>
      </c>
    </row>
    <row r="128" spans="1:13" ht="60" customHeight="1" thickBot="1">
      <c r="A128" s="50">
        <v>110</v>
      </c>
      <c r="B128" s="23" t="s">
        <v>143</v>
      </c>
      <c r="C128" s="160"/>
      <c r="D128" s="161"/>
      <c r="E128" s="148"/>
      <c r="F128" s="148"/>
      <c r="G128" s="130" t="s">
        <v>133</v>
      </c>
      <c r="H128" s="35">
        <v>30</v>
      </c>
      <c r="I128" s="25"/>
      <c r="J128" s="26">
        <f t="shared" si="7"/>
        <v>0</v>
      </c>
      <c r="K128" s="26">
        <f t="shared" si="5"/>
        <v>0</v>
      </c>
      <c r="L128" s="27">
        <f t="shared" si="6"/>
        <v>0</v>
      </c>
      <c r="M128" s="7">
        <v>0.08</v>
      </c>
    </row>
    <row r="129" spans="1:13" ht="60" customHeight="1" thickBot="1">
      <c r="A129" s="50">
        <v>111</v>
      </c>
      <c r="B129" s="23" t="s">
        <v>144</v>
      </c>
      <c r="C129" s="160"/>
      <c r="D129" s="161"/>
      <c r="E129" s="148"/>
      <c r="F129" s="148"/>
      <c r="G129" s="130" t="s">
        <v>133</v>
      </c>
      <c r="H129" s="24">
        <v>1500</v>
      </c>
      <c r="I129" s="25"/>
      <c r="J129" s="26">
        <f t="shared" si="7"/>
        <v>0</v>
      </c>
      <c r="K129" s="26">
        <f t="shared" si="5"/>
        <v>0</v>
      </c>
      <c r="L129" s="27">
        <f t="shared" si="6"/>
        <v>0</v>
      </c>
      <c r="M129" s="7">
        <v>0.08</v>
      </c>
    </row>
    <row r="130" spans="1:13" ht="60" customHeight="1" thickBot="1">
      <c r="A130" s="50">
        <v>112</v>
      </c>
      <c r="B130" s="23" t="s">
        <v>145</v>
      </c>
      <c r="C130" s="160"/>
      <c r="D130" s="161"/>
      <c r="E130" s="148"/>
      <c r="F130" s="148"/>
      <c r="G130" s="122" t="s">
        <v>23</v>
      </c>
      <c r="H130" s="24">
        <v>2360</v>
      </c>
      <c r="I130" s="25"/>
      <c r="J130" s="26">
        <f t="shared" si="7"/>
        <v>0</v>
      </c>
      <c r="K130" s="26">
        <f t="shared" si="5"/>
        <v>0</v>
      </c>
      <c r="L130" s="27">
        <f t="shared" si="6"/>
        <v>0</v>
      </c>
      <c r="M130" s="7">
        <v>0.08</v>
      </c>
    </row>
    <row r="131" spans="1:13" ht="60" customHeight="1" thickBot="1">
      <c r="A131" s="50">
        <v>113</v>
      </c>
      <c r="B131" s="23" t="s">
        <v>146</v>
      </c>
      <c r="C131" s="160"/>
      <c r="D131" s="161"/>
      <c r="E131" s="148"/>
      <c r="F131" s="148"/>
      <c r="G131" s="122" t="s">
        <v>23</v>
      </c>
      <c r="H131" s="35">
        <v>700</v>
      </c>
      <c r="I131" s="25"/>
      <c r="J131" s="26">
        <f t="shared" si="7"/>
        <v>0</v>
      </c>
      <c r="K131" s="26">
        <f t="shared" si="5"/>
        <v>0</v>
      </c>
      <c r="L131" s="27">
        <f t="shared" si="6"/>
        <v>0</v>
      </c>
      <c r="M131" s="7">
        <v>0.08</v>
      </c>
    </row>
    <row r="132" spans="1:13" ht="60" customHeight="1" thickBot="1">
      <c r="A132" s="50">
        <v>114</v>
      </c>
      <c r="B132" s="23" t="s">
        <v>147</v>
      </c>
      <c r="C132" s="160"/>
      <c r="D132" s="161"/>
      <c r="E132" s="151"/>
      <c r="F132" s="148"/>
      <c r="G132" s="122" t="s">
        <v>23</v>
      </c>
      <c r="H132" s="35">
        <v>30</v>
      </c>
      <c r="I132" s="25"/>
      <c r="J132" s="26">
        <f aca="true" t="shared" si="8" ref="J132:J148">H132*I132</f>
        <v>0</v>
      </c>
      <c r="K132" s="26">
        <f t="shared" si="5"/>
        <v>0</v>
      </c>
      <c r="L132" s="27">
        <f t="shared" si="6"/>
        <v>0</v>
      </c>
      <c r="M132" s="7">
        <v>0.08</v>
      </c>
    </row>
    <row r="133" spans="1:13" ht="60" customHeight="1" thickBot="1">
      <c r="A133" s="50">
        <v>115</v>
      </c>
      <c r="B133" s="23" t="s">
        <v>148</v>
      </c>
      <c r="C133" s="160"/>
      <c r="D133" s="161"/>
      <c r="E133" s="148"/>
      <c r="F133" s="148"/>
      <c r="G133" s="122" t="s">
        <v>23</v>
      </c>
      <c r="H133" s="24">
        <v>23790</v>
      </c>
      <c r="I133" s="25"/>
      <c r="J133" s="26">
        <f t="shared" si="8"/>
        <v>0</v>
      </c>
      <c r="K133" s="26">
        <f t="shared" si="5"/>
        <v>0</v>
      </c>
      <c r="L133" s="27">
        <f t="shared" si="6"/>
        <v>0</v>
      </c>
      <c r="M133" s="7">
        <v>0.08</v>
      </c>
    </row>
    <row r="134" spans="1:13" ht="60" customHeight="1" thickBot="1">
      <c r="A134" s="50">
        <v>116</v>
      </c>
      <c r="B134" s="23" t="s">
        <v>149</v>
      </c>
      <c r="C134" s="160"/>
      <c r="D134" s="161"/>
      <c r="E134" s="148"/>
      <c r="F134" s="148"/>
      <c r="G134" s="122" t="s">
        <v>23</v>
      </c>
      <c r="H134" s="35">
        <v>500</v>
      </c>
      <c r="I134" s="25"/>
      <c r="J134" s="26">
        <f t="shared" si="8"/>
        <v>0</v>
      </c>
      <c r="K134" s="26">
        <f t="shared" si="5"/>
        <v>0</v>
      </c>
      <c r="L134" s="27">
        <f t="shared" si="6"/>
        <v>0</v>
      </c>
      <c r="M134" s="7">
        <v>0.08</v>
      </c>
    </row>
    <row r="135" spans="1:13" ht="60" customHeight="1" thickBot="1">
      <c r="A135" s="50">
        <v>117</v>
      </c>
      <c r="B135" s="34" t="s">
        <v>150</v>
      </c>
      <c r="C135" s="163"/>
      <c r="D135" s="170"/>
      <c r="E135" s="148"/>
      <c r="F135" s="149"/>
      <c r="G135" s="124" t="s">
        <v>151</v>
      </c>
      <c r="H135" s="30">
        <v>75000</v>
      </c>
      <c r="I135" s="31"/>
      <c r="J135" s="26">
        <f t="shared" si="8"/>
        <v>0</v>
      </c>
      <c r="K135" s="32">
        <f t="shared" si="5"/>
        <v>0</v>
      </c>
      <c r="L135" s="33">
        <f t="shared" si="6"/>
        <v>0</v>
      </c>
      <c r="M135" s="7">
        <v>0.08</v>
      </c>
    </row>
    <row r="136" spans="1:13" ht="60" customHeight="1" thickBot="1">
      <c r="A136" s="50">
        <v>118</v>
      </c>
      <c r="B136" s="23" t="s">
        <v>152</v>
      </c>
      <c r="C136" s="160"/>
      <c r="D136" s="161"/>
      <c r="E136" s="151"/>
      <c r="F136" s="148"/>
      <c r="G136" s="122" t="s">
        <v>21</v>
      </c>
      <c r="H136" s="24">
        <v>45800</v>
      </c>
      <c r="I136" s="25"/>
      <c r="J136" s="26">
        <f t="shared" si="8"/>
        <v>0</v>
      </c>
      <c r="K136" s="26">
        <f t="shared" si="5"/>
        <v>0</v>
      </c>
      <c r="L136" s="27">
        <f t="shared" si="6"/>
        <v>0</v>
      </c>
      <c r="M136" s="7">
        <v>0.08</v>
      </c>
    </row>
    <row r="137" spans="1:13" ht="60" customHeight="1" thickBot="1">
      <c r="A137" s="50">
        <v>119</v>
      </c>
      <c r="B137" s="23" t="s">
        <v>153</v>
      </c>
      <c r="C137" s="160"/>
      <c r="D137" s="161"/>
      <c r="E137" s="151"/>
      <c r="F137" s="149"/>
      <c r="G137" s="122" t="s">
        <v>154</v>
      </c>
      <c r="H137" s="24">
        <v>111000</v>
      </c>
      <c r="I137" s="25"/>
      <c r="J137" s="26">
        <f t="shared" si="8"/>
        <v>0</v>
      </c>
      <c r="K137" s="26">
        <f t="shared" si="5"/>
        <v>0</v>
      </c>
      <c r="L137" s="27">
        <f t="shared" si="6"/>
        <v>0</v>
      </c>
      <c r="M137" s="7">
        <v>0.08</v>
      </c>
    </row>
    <row r="138" spans="1:13" ht="60" customHeight="1" thickBot="1">
      <c r="A138" s="50">
        <v>120</v>
      </c>
      <c r="B138" s="23" t="s">
        <v>155</v>
      </c>
      <c r="C138" s="160"/>
      <c r="D138" s="161"/>
      <c r="E138" s="151"/>
      <c r="F138" s="148"/>
      <c r="G138" s="122" t="s">
        <v>23</v>
      </c>
      <c r="H138" s="35">
        <v>230</v>
      </c>
      <c r="I138" s="25"/>
      <c r="J138" s="26">
        <f t="shared" si="8"/>
        <v>0</v>
      </c>
      <c r="K138" s="26">
        <f t="shared" si="5"/>
        <v>0</v>
      </c>
      <c r="L138" s="27">
        <f t="shared" si="6"/>
        <v>0</v>
      </c>
      <c r="M138" s="7">
        <v>0.08</v>
      </c>
    </row>
    <row r="139" spans="1:13" ht="60" customHeight="1" thickBot="1">
      <c r="A139" s="50">
        <v>121</v>
      </c>
      <c r="B139" s="35" t="s">
        <v>156</v>
      </c>
      <c r="C139" s="160"/>
      <c r="D139" s="161"/>
      <c r="E139" s="148"/>
      <c r="F139" s="148"/>
      <c r="G139" s="122" t="s">
        <v>23</v>
      </c>
      <c r="H139" s="24">
        <v>39500</v>
      </c>
      <c r="I139" s="25"/>
      <c r="J139" s="26">
        <f t="shared" si="8"/>
        <v>0</v>
      </c>
      <c r="K139" s="26">
        <f t="shared" si="5"/>
        <v>0</v>
      </c>
      <c r="L139" s="27">
        <f t="shared" si="6"/>
        <v>0</v>
      </c>
      <c r="M139" s="7">
        <v>0.08</v>
      </c>
    </row>
    <row r="140" spans="1:13" ht="60" customHeight="1" thickBot="1">
      <c r="A140" s="50">
        <v>122</v>
      </c>
      <c r="B140" s="35" t="s">
        <v>157</v>
      </c>
      <c r="C140" s="160"/>
      <c r="D140" s="161"/>
      <c r="E140" s="148"/>
      <c r="F140" s="148"/>
      <c r="G140" s="122" t="s">
        <v>23</v>
      </c>
      <c r="H140" s="35">
        <v>700</v>
      </c>
      <c r="I140" s="25"/>
      <c r="J140" s="26">
        <f t="shared" si="8"/>
        <v>0</v>
      </c>
      <c r="K140" s="26">
        <f t="shared" si="5"/>
        <v>0</v>
      </c>
      <c r="L140" s="27">
        <f t="shared" si="6"/>
        <v>0</v>
      </c>
      <c r="M140" s="7">
        <v>0.08</v>
      </c>
    </row>
    <row r="141" spans="1:13" ht="60" customHeight="1" thickBot="1">
      <c r="A141" s="50">
        <v>123</v>
      </c>
      <c r="B141" s="35" t="s">
        <v>158</v>
      </c>
      <c r="C141" s="160"/>
      <c r="D141" s="161"/>
      <c r="E141" s="148"/>
      <c r="F141" s="148"/>
      <c r="G141" s="122" t="s">
        <v>23</v>
      </c>
      <c r="H141" s="24">
        <v>7760</v>
      </c>
      <c r="I141" s="25"/>
      <c r="J141" s="26">
        <f t="shared" si="8"/>
        <v>0</v>
      </c>
      <c r="K141" s="26">
        <f t="shared" si="5"/>
        <v>0</v>
      </c>
      <c r="L141" s="27">
        <f t="shared" si="6"/>
        <v>0</v>
      </c>
      <c r="M141" s="7">
        <v>0.08</v>
      </c>
    </row>
    <row r="142" spans="1:13" ht="60" customHeight="1" thickBot="1">
      <c r="A142" s="50">
        <v>124</v>
      </c>
      <c r="B142" s="35" t="s">
        <v>159</v>
      </c>
      <c r="C142" s="160"/>
      <c r="D142" s="161"/>
      <c r="E142" s="148"/>
      <c r="F142" s="148"/>
      <c r="G142" s="122" t="s">
        <v>23</v>
      </c>
      <c r="H142" s="24">
        <v>9000</v>
      </c>
      <c r="I142" s="25"/>
      <c r="J142" s="26">
        <f t="shared" si="8"/>
        <v>0</v>
      </c>
      <c r="K142" s="26">
        <f t="shared" si="5"/>
        <v>0</v>
      </c>
      <c r="L142" s="27">
        <f t="shared" si="6"/>
        <v>0</v>
      </c>
      <c r="M142" s="7">
        <v>0.08</v>
      </c>
    </row>
    <row r="143" spans="1:13" ht="60" customHeight="1" thickBot="1">
      <c r="A143" s="50">
        <v>125</v>
      </c>
      <c r="B143" s="35" t="s">
        <v>160</v>
      </c>
      <c r="C143" s="160"/>
      <c r="D143" s="161"/>
      <c r="E143" s="148"/>
      <c r="F143" s="148"/>
      <c r="G143" s="122" t="s">
        <v>23</v>
      </c>
      <c r="H143" s="24">
        <v>24000</v>
      </c>
      <c r="I143" s="25"/>
      <c r="J143" s="26">
        <f t="shared" si="8"/>
        <v>0</v>
      </c>
      <c r="K143" s="26">
        <f t="shared" si="5"/>
        <v>0</v>
      </c>
      <c r="L143" s="27">
        <f t="shared" si="6"/>
        <v>0</v>
      </c>
      <c r="M143" s="7">
        <v>0.08</v>
      </c>
    </row>
    <row r="144" spans="1:13" ht="60" customHeight="1" thickBot="1">
      <c r="A144" s="50">
        <v>126</v>
      </c>
      <c r="B144" s="35" t="s">
        <v>161</v>
      </c>
      <c r="C144" s="160"/>
      <c r="D144" s="161"/>
      <c r="E144" s="148"/>
      <c r="F144" s="149"/>
      <c r="G144" s="123" t="s">
        <v>162</v>
      </c>
      <c r="H144" s="24">
        <v>3800</v>
      </c>
      <c r="I144" s="25"/>
      <c r="J144" s="26">
        <f t="shared" si="8"/>
        <v>0</v>
      </c>
      <c r="K144" s="26">
        <f t="shared" si="5"/>
        <v>0</v>
      </c>
      <c r="L144" s="27">
        <f t="shared" si="6"/>
        <v>0</v>
      </c>
      <c r="M144" s="7">
        <v>0.08</v>
      </c>
    </row>
    <row r="145" spans="1:13" ht="81" customHeight="1" thickBot="1">
      <c r="A145" s="50">
        <v>127</v>
      </c>
      <c r="B145" s="23" t="s">
        <v>163</v>
      </c>
      <c r="C145" s="160" t="s">
        <v>354</v>
      </c>
      <c r="D145" s="161" t="s">
        <v>355</v>
      </c>
      <c r="E145" s="151" t="s">
        <v>388</v>
      </c>
      <c r="F145" s="149" t="s">
        <v>232</v>
      </c>
      <c r="G145" s="122" t="s">
        <v>23</v>
      </c>
      <c r="H145" s="24">
        <v>2100</v>
      </c>
      <c r="I145" s="25">
        <v>1012.8</v>
      </c>
      <c r="J145" s="26">
        <f t="shared" si="8"/>
        <v>2126880</v>
      </c>
      <c r="K145" s="26">
        <f t="shared" si="5"/>
        <v>170150.4</v>
      </c>
      <c r="L145" s="27">
        <f t="shared" si="6"/>
        <v>2297030.4</v>
      </c>
      <c r="M145" s="7">
        <v>0.08</v>
      </c>
    </row>
    <row r="146" spans="1:13" ht="60" customHeight="1" thickBot="1">
      <c r="A146" s="204">
        <v>128</v>
      </c>
      <c r="B146" s="209" t="s">
        <v>164</v>
      </c>
      <c r="C146" s="166"/>
      <c r="D146" s="173"/>
      <c r="E146" s="151"/>
      <c r="F146" s="148"/>
      <c r="G146" s="132" t="s">
        <v>23</v>
      </c>
      <c r="H146" s="61">
        <v>6000</v>
      </c>
      <c r="I146" s="62"/>
      <c r="J146" s="41">
        <f t="shared" si="8"/>
        <v>0</v>
      </c>
      <c r="K146" s="202"/>
      <c r="L146" s="202"/>
      <c r="M146" s="7">
        <v>0.08</v>
      </c>
    </row>
    <row r="147" spans="1:13" ht="60" customHeight="1" thickBot="1">
      <c r="A147" s="204"/>
      <c r="B147" s="209"/>
      <c r="C147" s="167"/>
      <c r="D147" s="174"/>
      <c r="E147" s="151"/>
      <c r="F147" s="148"/>
      <c r="G147" s="133" t="s">
        <v>23</v>
      </c>
      <c r="H147" s="64">
        <v>3400</v>
      </c>
      <c r="I147" s="65"/>
      <c r="J147" s="45">
        <f t="shared" si="8"/>
        <v>0</v>
      </c>
      <c r="K147" s="202"/>
      <c r="L147" s="202"/>
      <c r="M147" s="7">
        <v>0.08</v>
      </c>
    </row>
    <row r="148" spans="1:13" ht="60" customHeight="1" thickBot="1">
      <c r="A148" s="204"/>
      <c r="B148" s="209"/>
      <c r="C148" s="168"/>
      <c r="D148" s="176"/>
      <c r="E148" s="151"/>
      <c r="F148" s="148"/>
      <c r="G148" s="134" t="s">
        <v>23</v>
      </c>
      <c r="H148" s="67">
        <v>4100</v>
      </c>
      <c r="I148" s="68"/>
      <c r="J148" s="69">
        <f t="shared" si="8"/>
        <v>0</v>
      </c>
      <c r="K148" s="202"/>
      <c r="L148" s="202"/>
      <c r="M148" s="7">
        <v>0.08</v>
      </c>
    </row>
    <row r="149" spans="1:13" ht="30" customHeight="1" thickBot="1">
      <c r="A149" s="204"/>
      <c r="B149" s="209"/>
      <c r="C149" s="203" t="s">
        <v>76</v>
      </c>
      <c r="D149" s="203"/>
      <c r="E149" s="208"/>
      <c r="F149" s="208"/>
      <c r="G149" s="203"/>
      <c r="H149" s="203"/>
      <c r="I149" s="203"/>
      <c r="J149" s="48">
        <f>J146+J148+J147</f>
        <v>0</v>
      </c>
      <c r="K149" s="48">
        <f>J149*M149</f>
        <v>0</v>
      </c>
      <c r="L149" s="49">
        <f>J149+K149</f>
        <v>0</v>
      </c>
      <c r="M149" s="7">
        <v>0.08</v>
      </c>
    </row>
    <row r="150" spans="1:13" ht="60" customHeight="1" thickBot="1">
      <c r="A150" s="22">
        <v>129</v>
      </c>
      <c r="B150" s="60" t="s">
        <v>165</v>
      </c>
      <c r="C150" s="165" t="s">
        <v>356</v>
      </c>
      <c r="D150" s="161" t="s">
        <v>355</v>
      </c>
      <c r="E150" s="137" t="s">
        <v>389</v>
      </c>
      <c r="F150" s="138" t="s">
        <v>273</v>
      </c>
      <c r="G150" s="80" t="s">
        <v>162</v>
      </c>
      <c r="H150" s="71">
        <v>55728000</v>
      </c>
      <c r="I150" s="72">
        <v>0.54</v>
      </c>
      <c r="J150" s="73">
        <f>H150*I150</f>
        <v>30093120.000000004</v>
      </c>
      <c r="K150" s="73">
        <f t="shared" si="5"/>
        <v>2407449.6000000006</v>
      </c>
      <c r="L150" s="74">
        <f t="shared" si="6"/>
        <v>32500569.600000005</v>
      </c>
      <c r="M150" s="7">
        <v>0.08</v>
      </c>
    </row>
    <row r="151" spans="1:13" ht="60" customHeight="1" thickBot="1">
      <c r="A151" s="200">
        <v>130</v>
      </c>
      <c r="B151" s="201" t="s">
        <v>166</v>
      </c>
      <c r="C151" s="166" t="s">
        <v>357</v>
      </c>
      <c r="D151" s="166" t="s">
        <v>359</v>
      </c>
      <c r="E151" s="135" t="s">
        <v>390</v>
      </c>
      <c r="F151" s="136" t="s">
        <v>271</v>
      </c>
      <c r="G151" s="29" t="s">
        <v>23</v>
      </c>
      <c r="H151" s="75">
        <v>22000</v>
      </c>
      <c r="I151" s="76">
        <v>484.59</v>
      </c>
      <c r="J151" s="77">
        <f>H151*I151</f>
        <v>10660980</v>
      </c>
      <c r="K151" s="202"/>
      <c r="L151" s="202"/>
      <c r="M151" s="7">
        <v>0.08</v>
      </c>
    </row>
    <row r="152" spans="1:13" ht="60" customHeight="1" thickBot="1">
      <c r="A152" s="200"/>
      <c r="B152" s="201"/>
      <c r="C152" s="166" t="s">
        <v>358</v>
      </c>
      <c r="D152" s="166" t="s">
        <v>359</v>
      </c>
      <c r="E152" s="135" t="s">
        <v>390</v>
      </c>
      <c r="F152" s="119" t="s">
        <v>260</v>
      </c>
      <c r="G152" s="63" t="s">
        <v>23</v>
      </c>
      <c r="H152" s="78">
        <v>18000</v>
      </c>
      <c r="I152" s="79">
        <v>1563.58</v>
      </c>
      <c r="J152" s="69">
        <f>H152*I152</f>
        <v>28144440</v>
      </c>
      <c r="K152" s="202"/>
      <c r="L152" s="202"/>
      <c r="M152" s="7">
        <v>0.08</v>
      </c>
    </row>
    <row r="153" spans="1:13" ht="30" customHeight="1" thickBot="1">
      <c r="A153" s="200"/>
      <c r="B153" s="201"/>
      <c r="C153" s="203" t="s">
        <v>76</v>
      </c>
      <c r="D153" s="203"/>
      <c r="E153" s="203"/>
      <c r="F153" s="203"/>
      <c r="G153" s="203"/>
      <c r="H153" s="203"/>
      <c r="I153" s="203"/>
      <c r="J153" s="46">
        <f>J152+J151</f>
        <v>38805420</v>
      </c>
      <c r="K153" s="46">
        <f>J153*M153</f>
        <v>3104433.6</v>
      </c>
      <c r="L153" s="47">
        <f>J153+K153</f>
        <v>41909853.6</v>
      </c>
      <c r="M153" s="7">
        <v>0.08</v>
      </c>
    </row>
    <row r="154" spans="1:13" ht="60" customHeight="1" thickBot="1">
      <c r="A154" s="22">
        <v>131</v>
      </c>
      <c r="B154" s="80" t="s">
        <v>167</v>
      </c>
      <c r="C154" s="160"/>
      <c r="D154" s="161"/>
      <c r="E154" s="152"/>
      <c r="F154" s="153"/>
      <c r="G154" s="122" t="s">
        <v>23</v>
      </c>
      <c r="H154" s="81">
        <v>6800</v>
      </c>
      <c r="I154" s="72"/>
      <c r="J154" s="73">
        <f>H154*I154</f>
        <v>0</v>
      </c>
      <c r="K154" s="73">
        <f aca="true" t="shared" si="9" ref="K154:K195">J154*M154</f>
        <v>0</v>
      </c>
      <c r="L154" s="74">
        <f aca="true" t="shared" si="10" ref="L154:L195">SUM(J154,K154)</f>
        <v>0</v>
      </c>
      <c r="M154" s="7">
        <v>0.08</v>
      </c>
    </row>
    <row r="155" spans="1:13" ht="74.25" customHeight="1" thickBot="1">
      <c r="A155" s="22">
        <v>132</v>
      </c>
      <c r="B155" s="70" t="s">
        <v>168</v>
      </c>
      <c r="C155" s="160" t="s">
        <v>360</v>
      </c>
      <c r="D155" s="161" t="s">
        <v>361</v>
      </c>
      <c r="E155" s="154" t="s">
        <v>391</v>
      </c>
      <c r="F155" s="155" t="s">
        <v>275</v>
      </c>
      <c r="G155" s="122" t="s">
        <v>23</v>
      </c>
      <c r="H155" s="81">
        <v>8000</v>
      </c>
      <c r="I155" s="72">
        <v>366.13</v>
      </c>
      <c r="J155" s="73">
        <f>H155*I155</f>
        <v>2929040</v>
      </c>
      <c r="K155" s="73">
        <f t="shared" si="9"/>
        <v>234323.2</v>
      </c>
      <c r="L155" s="74">
        <f t="shared" si="10"/>
        <v>3163363.2</v>
      </c>
      <c r="M155" s="7">
        <v>0.08</v>
      </c>
    </row>
    <row r="156" spans="1:13" ht="60" customHeight="1" thickBot="1">
      <c r="A156" s="204">
        <v>133</v>
      </c>
      <c r="B156" s="209" t="s">
        <v>169</v>
      </c>
      <c r="C156" s="166" t="s">
        <v>362</v>
      </c>
      <c r="D156" s="166" t="s">
        <v>364</v>
      </c>
      <c r="E156" s="135" t="s">
        <v>251</v>
      </c>
      <c r="F156" s="136" t="s">
        <v>238</v>
      </c>
      <c r="G156" s="82" t="s">
        <v>23</v>
      </c>
      <c r="H156" s="83">
        <v>400</v>
      </c>
      <c r="I156" s="76">
        <v>1025.34</v>
      </c>
      <c r="J156" s="77">
        <f>H156*I156</f>
        <v>410135.99999999994</v>
      </c>
      <c r="K156" s="202"/>
      <c r="L156" s="202"/>
      <c r="M156" s="7">
        <v>0.08</v>
      </c>
    </row>
    <row r="157" spans="1:13" ht="60" customHeight="1" thickBot="1">
      <c r="A157" s="204"/>
      <c r="B157" s="209"/>
      <c r="C157" s="166" t="s">
        <v>363</v>
      </c>
      <c r="D157" s="166" t="s">
        <v>364</v>
      </c>
      <c r="E157" s="121" t="s">
        <v>251</v>
      </c>
      <c r="F157" s="119" t="s">
        <v>232</v>
      </c>
      <c r="G157" s="63" t="s">
        <v>23</v>
      </c>
      <c r="H157" s="78">
        <v>1200</v>
      </c>
      <c r="I157" s="79">
        <v>4071.48</v>
      </c>
      <c r="J157" s="69">
        <f>H157*I157</f>
        <v>4885776</v>
      </c>
      <c r="K157" s="202"/>
      <c r="L157" s="202"/>
      <c r="M157" s="7">
        <v>0.08</v>
      </c>
    </row>
    <row r="158" spans="1:13" ht="30" customHeight="1" thickBot="1">
      <c r="A158" s="204"/>
      <c r="B158" s="209"/>
      <c r="C158" s="203" t="s">
        <v>76</v>
      </c>
      <c r="D158" s="203"/>
      <c r="E158" s="203"/>
      <c r="F158" s="203"/>
      <c r="G158" s="203"/>
      <c r="H158" s="203"/>
      <c r="I158" s="203"/>
      <c r="J158" s="48">
        <f>J157+J156</f>
        <v>5295912</v>
      </c>
      <c r="K158" s="48">
        <f>J158*M158</f>
        <v>423672.96</v>
      </c>
      <c r="L158" s="49">
        <f>J158+K158</f>
        <v>5719584.96</v>
      </c>
      <c r="M158" s="7">
        <v>0.08</v>
      </c>
    </row>
    <row r="159" spans="1:13" ht="60" customHeight="1" thickBot="1">
      <c r="A159" s="22">
        <v>134</v>
      </c>
      <c r="B159" s="60" t="s">
        <v>170</v>
      </c>
      <c r="C159" s="165" t="s">
        <v>365</v>
      </c>
      <c r="D159" s="161" t="s">
        <v>355</v>
      </c>
      <c r="E159" s="153" t="s">
        <v>251</v>
      </c>
      <c r="F159" s="153" t="s">
        <v>267</v>
      </c>
      <c r="G159" s="122" t="s">
        <v>23</v>
      </c>
      <c r="H159" s="81">
        <v>38750</v>
      </c>
      <c r="I159" s="72">
        <v>352.8</v>
      </c>
      <c r="J159" s="73">
        <f>H159*I159</f>
        <v>13671000</v>
      </c>
      <c r="K159" s="73">
        <f t="shared" si="9"/>
        <v>1093680</v>
      </c>
      <c r="L159" s="74">
        <f t="shared" si="10"/>
        <v>14764680</v>
      </c>
      <c r="M159" s="7">
        <v>0.08</v>
      </c>
    </row>
    <row r="160" spans="1:13" ht="60" customHeight="1" thickBot="1">
      <c r="A160" s="200">
        <v>135</v>
      </c>
      <c r="B160" s="201" t="s">
        <v>171</v>
      </c>
      <c r="C160" s="166" t="s">
        <v>366</v>
      </c>
      <c r="D160" s="161" t="s">
        <v>367</v>
      </c>
      <c r="E160" s="135" t="s">
        <v>251</v>
      </c>
      <c r="F160" s="136" t="s">
        <v>254</v>
      </c>
      <c r="G160" s="29" t="s">
        <v>23</v>
      </c>
      <c r="H160" s="75">
        <v>79300</v>
      </c>
      <c r="I160" s="76">
        <v>509.3</v>
      </c>
      <c r="J160" s="77">
        <f>H160*I160</f>
        <v>40387490</v>
      </c>
      <c r="K160" s="202"/>
      <c r="L160" s="202"/>
      <c r="M160" s="7">
        <v>0.08</v>
      </c>
    </row>
    <row r="161" spans="1:13" ht="60" customHeight="1" thickBot="1">
      <c r="A161" s="200"/>
      <c r="B161" s="201"/>
      <c r="C161" s="168" t="s">
        <v>368</v>
      </c>
      <c r="D161" s="161" t="s">
        <v>367</v>
      </c>
      <c r="E161" s="121" t="s">
        <v>251</v>
      </c>
      <c r="F161" s="119" t="s">
        <v>267</v>
      </c>
      <c r="G161" s="84" t="s">
        <v>23</v>
      </c>
      <c r="H161" s="67">
        <v>2300</v>
      </c>
      <c r="I161" s="68">
        <v>1509.59</v>
      </c>
      <c r="J161" s="69">
        <f>H161*I161</f>
        <v>3472057</v>
      </c>
      <c r="K161" s="202"/>
      <c r="L161" s="202"/>
      <c r="M161" s="7">
        <v>0.08</v>
      </c>
    </row>
    <row r="162" spans="1:13" ht="30" customHeight="1" thickBot="1">
      <c r="A162" s="200"/>
      <c r="B162" s="201"/>
      <c r="C162" s="203" t="s">
        <v>76</v>
      </c>
      <c r="D162" s="203"/>
      <c r="E162" s="203"/>
      <c r="F162" s="203"/>
      <c r="G162" s="203"/>
      <c r="H162" s="203"/>
      <c r="I162" s="203"/>
      <c r="J162" s="46">
        <f>J161+J160</f>
        <v>43859547</v>
      </c>
      <c r="K162" s="46">
        <f>J162*M162</f>
        <v>3508763.7600000002</v>
      </c>
      <c r="L162" s="47">
        <f>J162+K162</f>
        <v>47368310.76</v>
      </c>
      <c r="M162" s="7">
        <v>0.08</v>
      </c>
    </row>
    <row r="163" spans="1:13" ht="72" customHeight="1" thickBot="1">
      <c r="A163" s="204">
        <v>136</v>
      </c>
      <c r="B163" s="209" t="s">
        <v>172</v>
      </c>
      <c r="C163" s="166" t="s">
        <v>369</v>
      </c>
      <c r="D163" s="166" t="s">
        <v>371</v>
      </c>
      <c r="E163" s="121" t="s">
        <v>392</v>
      </c>
      <c r="F163" s="119" t="s">
        <v>238</v>
      </c>
      <c r="G163" s="82" t="s">
        <v>23</v>
      </c>
      <c r="H163" s="75">
        <v>16700</v>
      </c>
      <c r="I163" s="76">
        <v>367.8</v>
      </c>
      <c r="J163" s="77">
        <f>H163*I163</f>
        <v>6142260</v>
      </c>
      <c r="K163" s="202"/>
      <c r="L163" s="202"/>
      <c r="M163" s="7">
        <v>0.08</v>
      </c>
    </row>
    <row r="164" spans="1:13" ht="60" customHeight="1" thickBot="1">
      <c r="A164" s="204"/>
      <c r="B164" s="209"/>
      <c r="C164" s="166" t="s">
        <v>370</v>
      </c>
      <c r="D164" s="166" t="s">
        <v>371</v>
      </c>
      <c r="E164" s="121" t="s">
        <v>392</v>
      </c>
      <c r="F164" s="119" t="s">
        <v>232</v>
      </c>
      <c r="G164" s="66" t="s">
        <v>23</v>
      </c>
      <c r="H164" s="67">
        <v>23500</v>
      </c>
      <c r="I164" s="68">
        <v>1220.9</v>
      </c>
      <c r="J164" s="69">
        <f>H164*I164</f>
        <v>28691150.000000004</v>
      </c>
      <c r="K164" s="202"/>
      <c r="L164" s="202"/>
      <c r="M164" s="7">
        <v>0.08</v>
      </c>
    </row>
    <row r="165" spans="1:13" ht="30" customHeight="1" thickBot="1">
      <c r="A165" s="204"/>
      <c r="B165" s="209"/>
      <c r="C165" s="203" t="s">
        <v>76</v>
      </c>
      <c r="D165" s="203"/>
      <c r="E165" s="203"/>
      <c r="F165" s="203"/>
      <c r="G165" s="203"/>
      <c r="H165" s="203"/>
      <c r="I165" s="203"/>
      <c r="J165" s="48">
        <f>J164+J163</f>
        <v>34833410</v>
      </c>
      <c r="K165" s="48">
        <f>J165*M165</f>
        <v>2786672.8000000003</v>
      </c>
      <c r="L165" s="49">
        <f>J165+K165</f>
        <v>37620082.8</v>
      </c>
      <c r="M165" s="7">
        <v>0.08</v>
      </c>
    </row>
    <row r="166" spans="1:13" ht="60" customHeight="1" thickBot="1">
      <c r="A166" s="22">
        <v>137</v>
      </c>
      <c r="B166" s="60" t="s">
        <v>173</v>
      </c>
      <c r="C166" s="165"/>
      <c r="D166" s="161"/>
      <c r="E166" s="152"/>
      <c r="F166" s="153"/>
      <c r="G166" s="122" t="s">
        <v>23</v>
      </c>
      <c r="H166" s="81">
        <v>1080</v>
      </c>
      <c r="I166" s="72"/>
      <c r="J166" s="73">
        <f>H166*I166</f>
        <v>0</v>
      </c>
      <c r="K166" s="73">
        <f t="shared" si="9"/>
        <v>0</v>
      </c>
      <c r="L166" s="74">
        <f t="shared" si="10"/>
        <v>0</v>
      </c>
      <c r="M166" s="7">
        <v>0.08</v>
      </c>
    </row>
    <row r="167" spans="1:13" ht="75" customHeight="1" thickBot="1">
      <c r="A167" s="204">
        <v>138</v>
      </c>
      <c r="B167" s="209" t="s">
        <v>174</v>
      </c>
      <c r="C167" s="166"/>
      <c r="D167" s="166"/>
      <c r="E167" s="135"/>
      <c r="F167" s="136"/>
      <c r="G167" s="29" t="s">
        <v>23</v>
      </c>
      <c r="H167" s="75">
        <v>2800</v>
      </c>
      <c r="I167" s="76"/>
      <c r="J167" s="77">
        <f>H167*I167</f>
        <v>0</v>
      </c>
      <c r="K167" s="202"/>
      <c r="L167" s="202"/>
      <c r="M167" s="7">
        <v>0.08</v>
      </c>
    </row>
    <row r="168" spans="1:13" ht="69.75" customHeight="1">
      <c r="A168" s="204"/>
      <c r="B168" s="209"/>
      <c r="C168" s="168"/>
      <c r="D168" s="168"/>
      <c r="E168" s="121"/>
      <c r="F168" s="119"/>
      <c r="G168" s="84" t="s">
        <v>23</v>
      </c>
      <c r="H168" s="67">
        <v>3800</v>
      </c>
      <c r="I168" s="68"/>
      <c r="J168" s="69">
        <f>H168*I168</f>
        <v>0</v>
      </c>
      <c r="K168" s="202"/>
      <c r="L168" s="202"/>
      <c r="M168" s="7">
        <v>0.08</v>
      </c>
    </row>
    <row r="169" spans="1:13" ht="30" customHeight="1" thickBot="1">
      <c r="A169" s="204"/>
      <c r="B169" s="209"/>
      <c r="C169" s="203" t="s">
        <v>76</v>
      </c>
      <c r="D169" s="203"/>
      <c r="E169" s="203"/>
      <c r="F169" s="203"/>
      <c r="G169" s="203"/>
      <c r="H169" s="203"/>
      <c r="I169" s="203"/>
      <c r="J169" s="48">
        <f>J168+J167</f>
        <v>0</v>
      </c>
      <c r="K169" s="48">
        <f>J169*M169</f>
        <v>0</v>
      </c>
      <c r="L169" s="49">
        <f>J169+K169</f>
        <v>0</v>
      </c>
      <c r="M169" s="7">
        <v>0.08</v>
      </c>
    </row>
    <row r="170" spans="1:13" ht="60" customHeight="1" thickBot="1">
      <c r="A170" s="22">
        <v>139</v>
      </c>
      <c r="B170" s="85" t="s">
        <v>175</v>
      </c>
      <c r="C170" s="165"/>
      <c r="D170" s="161"/>
      <c r="E170" s="153"/>
      <c r="F170" s="153"/>
      <c r="G170" s="122" t="s">
        <v>23</v>
      </c>
      <c r="H170" s="81">
        <v>3800</v>
      </c>
      <c r="I170" s="72"/>
      <c r="J170" s="73">
        <f>H170*I170</f>
        <v>0</v>
      </c>
      <c r="K170" s="73">
        <f t="shared" si="9"/>
        <v>0</v>
      </c>
      <c r="L170" s="74">
        <f t="shared" si="10"/>
        <v>0</v>
      </c>
      <c r="M170" s="7">
        <v>0.08</v>
      </c>
    </row>
    <row r="171" spans="1:13" ht="60" customHeight="1" thickBot="1">
      <c r="A171" s="204">
        <v>140</v>
      </c>
      <c r="B171" s="209" t="s">
        <v>176</v>
      </c>
      <c r="C171" s="166"/>
      <c r="D171" s="166"/>
      <c r="E171" s="135"/>
      <c r="F171" s="136"/>
      <c r="G171" s="29" t="s">
        <v>23</v>
      </c>
      <c r="H171" s="75">
        <v>5500</v>
      </c>
      <c r="I171" s="76"/>
      <c r="J171" s="77">
        <f>H171*I171</f>
        <v>0</v>
      </c>
      <c r="K171" s="202"/>
      <c r="L171" s="202"/>
      <c r="M171" s="7">
        <v>0.08</v>
      </c>
    </row>
    <row r="172" spans="1:13" ht="60" customHeight="1">
      <c r="A172" s="204"/>
      <c r="B172" s="209"/>
      <c r="C172" s="168"/>
      <c r="D172" s="168"/>
      <c r="E172" s="121"/>
      <c r="F172" s="119"/>
      <c r="G172" s="84" t="s">
        <v>23</v>
      </c>
      <c r="H172" s="67">
        <v>36300</v>
      </c>
      <c r="I172" s="68"/>
      <c r="J172" s="69">
        <f>H172*I172</f>
        <v>0</v>
      </c>
      <c r="K172" s="202"/>
      <c r="L172" s="202"/>
      <c r="M172" s="7">
        <v>0.08</v>
      </c>
    </row>
    <row r="173" spans="1:13" ht="30" customHeight="1" thickBot="1">
      <c r="A173" s="204"/>
      <c r="B173" s="209"/>
      <c r="C173" s="203" t="s">
        <v>76</v>
      </c>
      <c r="D173" s="203"/>
      <c r="E173" s="203"/>
      <c r="F173" s="203"/>
      <c r="G173" s="203"/>
      <c r="H173" s="203"/>
      <c r="I173" s="203"/>
      <c r="J173" s="48">
        <f>J172+J171</f>
        <v>0</v>
      </c>
      <c r="K173" s="48">
        <f>J173*M173</f>
        <v>0</v>
      </c>
      <c r="L173" s="49">
        <f>J173+K173</f>
        <v>0</v>
      </c>
      <c r="M173" s="7">
        <v>0.08</v>
      </c>
    </row>
    <row r="174" spans="1:13" ht="60" customHeight="1" thickBot="1">
      <c r="A174" s="36">
        <v>141</v>
      </c>
      <c r="B174" s="56" t="s">
        <v>177</v>
      </c>
      <c r="C174" s="165" t="s">
        <v>372</v>
      </c>
      <c r="D174" s="165" t="s">
        <v>355</v>
      </c>
      <c r="E174" s="139" t="s">
        <v>251</v>
      </c>
      <c r="F174" s="139" t="s">
        <v>276</v>
      </c>
      <c r="G174" s="23" t="s">
        <v>23</v>
      </c>
      <c r="H174" s="81">
        <v>25000</v>
      </c>
      <c r="I174" s="72">
        <v>1553.98</v>
      </c>
      <c r="J174" s="73">
        <f>H174*I174</f>
        <v>38849500</v>
      </c>
      <c r="K174" s="73">
        <f t="shared" si="9"/>
        <v>3107960</v>
      </c>
      <c r="L174" s="74">
        <f t="shared" si="10"/>
        <v>41957460</v>
      </c>
      <c r="M174" s="7">
        <v>0.08</v>
      </c>
    </row>
    <row r="175" spans="1:13" ht="60" customHeight="1" thickBot="1">
      <c r="A175" s="200">
        <v>142</v>
      </c>
      <c r="B175" s="201" t="s">
        <v>178</v>
      </c>
      <c r="C175" s="166" t="s">
        <v>373</v>
      </c>
      <c r="D175" s="166" t="s">
        <v>375</v>
      </c>
      <c r="E175" s="135" t="s">
        <v>393</v>
      </c>
      <c r="F175" s="136" t="s">
        <v>232</v>
      </c>
      <c r="G175" s="29" t="s">
        <v>23</v>
      </c>
      <c r="H175" s="75">
        <v>12900</v>
      </c>
      <c r="I175" s="76">
        <v>905</v>
      </c>
      <c r="J175" s="77">
        <f>H175*I175</f>
        <v>11674500</v>
      </c>
      <c r="K175" s="202"/>
      <c r="L175" s="202"/>
      <c r="M175" s="7">
        <v>0.08</v>
      </c>
    </row>
    <row r="176" spans="1:13" ht="60" customHeight="1" thickBot="1">
      <c r="A176" s="200"/>
      <c r="B176" s="201"/>
      <c r="C176" s="166" t="s">
        <v>374</v>
      </c>
      <c r="D176" s="166" t="s">
        <v>375</v>
      </c>
      <c r="E176" s="135" t="s">
        <v>393</v>
      </c>
      <c r="F176" s="119" t="s">
        <v>267</v>
      </c>
      <c r="G176" s="84" t="s">
        <v>23</v>
      </c>
      <c r="H176" s="67">
        <v>3900</v>
      </c>
      <c r="I176" s="68">
        <v>1540</v>
      </c>
      <c r="J176" s="69">
        <f>H176*I176</f>
        <v>6006000</v>
      </c>
      <c r="K176" s="202"/>
      <c r="L176" s="202"/>
      <c r="M176" s="7">
        <v>0.08</v>
      </c>
    </row>
    <row r="177" spans="1:13" ht="30" customHeight="1" thickBot="1">
      <c r="A177" s="200"/>
      <c r="B177" s="201"/>
      <c r="C177" s="203" t="s">
        <v>76</v>
      </c>
      <c r="D177" s="203"/>
      <c r="E177" s="203"/>
      <c r="F177" s="203"/>
      <c r="G177" s="203"/>
      <c r="H177" s="203"/>
      <c r="I177" s="203"/>
      <c r="J177" s="46">
        <f>J176+J175</f>
        <v>17680500</v>
      </c>
      <c r="K177" s="46">
        <f>J177*M177</f>
        <v>1414440</v>
      </c>
      <c r="L177" s="47">
        <f>J177+K177</f>
        <v>19094940</v>
      </c>
      <c r="M177" s="7">
        <v>0.08</v>
      </c>
    </row>
    <row r="178" spans="1:13" ht="60" customHeight="1" thickBot="1">
      <c r="A178" s="204">
        <v>143</v>
      </c>
      <c r="B178" s="205" t="s">
        <v>179</v>
      </c>
      <c r="C178" s="83" t="s">
        <v>376</v>
      </c>
      <c r="D178" s="173" t="s">
        <v>377</v>
      </c>
      <c r="E178" s="158" t="s">
        <v>251</v>
      </c>
      <c r="F178" s="159" t="s">
        <v>267</v>
      </c>
      <c r="G178" s="156" t="s">
        <v>162</v>
      </c>
      <c r="H178" s="86">
        <v>1550000</v>
      </c>
      <c r="I178" s="76">
        <v>18.96</v>
      </c>
      <c r="J178" s="77">
        <f>H178*I178</f>
        <v>29388000</v>
      </c>
      <c r="K178" s="206"/>
      <c r="L178" s="206"/>
      <c r="M178" s="7">
        <v>0.08</v>
      </c>
    </row>
    <row r="179" spans="1:13" ht="60" customHeight="1" thickBot="1">
      <c r="A179" s="204"/>
      <c r="B179" s="205"/>
      <c r="C179" s="87" t="s">
        <v>378</v>
      </c>
      <c r="D179" s="167" t="s">
        <v>379</v>
      </c>
      <c r="E179" s="135" t="s">
        <v>251</v>
      </c>
      <c r="F179" s="157" t="s">
        <v>387</v>
      </c>
      <c r="G179" s="87" t="s">
        <v>162</v>
      </c>
      <c r="H179" s="88">
        <v>1530000</v>
      </c>
      <c r="I179" s="79">
        <v>15.05</v>
      </c>
      <c r="J179" s="89">
        <f>H179*I179</f>
        <v>23026500</v>
      </c>
      <c r="K179" s="206"/>
      <c r="L179" s="206"/>
      <c r="M179" s="7">
        <v>0.08</v>
      </c>
    </row>
    <row r="180" spans="1:13" ht="30" customHeight="1" thickBot="1">
      <c r="A180" s="204"/>
      <c r="B180" s="205"/>
      <c r="C180" s="207" t="s">
        <v>76</v>
      </c>
      <c r="D180" s="207"/>
      <c r="E180" s="208"/>
      <c r="F180" s="207"/>
      <c r="G180" s="207"/>
      <c r="H180" s="207"/>
      <c r="I180" s="207"/>
      <c r="J180" s="90">
        <f>J179+J178</f>
        <v>52414500</v>
      </c>
      <c r="K180" s="90">
        <f>J180*M180</f>
        <v>4193160</v>
      </c>
      <c r="L180" s="91">
        <f>J180+K180</f>
        <v>56607660</v>
      </c>
      <c r="M180" s="7">
        <v>0.08</v>
      </c>
    </row>
    <row r="181" spans="1:13" ht="60" customHeight="1" thickBot="1">
      <c r="A181" s="92">
        <v>144</v>
      </c>
      <c r="B181" s="93" t="s">
        <v>180</v>
      </c>
      <c r="C181" s="188"/>
      <c r="D181" s="175"/>
      <c r="E181" s="144"/>
      <c r="F181" s="141"/>
      <c r="G181" s="140" t="s">
        <v>36</v>
      </c>
      <c r="H181" s="94">
        <v>100</v>
      </c>
      <c r="I181" s="95"/>
      <c r="J181" s="96">
        <f aca="true" t="shared" si="11" ref="J181:J220">H181*I181</f>
        <v>0</v>
      </c>
      <c r="K181" s="96">
        <f t="shared" si="9"/>
        <v>0</v>
      </c>
      <c r="L181" s="97">
        <f t="shared" si="10"/>
        <v>0</v>
      </c>
      <c r="M181" s="7">
        <v>0.08</v>
      </c>
    </row>
    <row r="182" spans="1:13" ht="60" customHeight="1" thickBot="1">
      <c r="A182" s="22">
        <v>145</v>
      </c>
      <c r="B182" s="23" t="s">
        <v>181</v>
      </c>
      <c r="C182" s="189"/>
      <c r="D182" s="161"/>
      <c r="E182" s="145"/>
      <c r="F182" s="141"/>
      <c r="G182" s="122" t="s">
        <v>36</v>
      </c>
      <c r="H182" s="70">
        <v>120</v>
      </c>
      <c r="I182" s="72"/>
      <c r="J182" s="73">
        <f t="shared" si="11"/>
        <v>0</v>
      </c>
      <c r="K182" s="73">
        <f t="shared" si="9"/>
        <v>0</v>
      </c>
      <c r="L182" s="74">
        <f t="shared" si="10"/>
        <v>0</v>
      </c>
      <c r="M182" s="7">
        <v>0.08</v>
      </c>
    </row>
    <row r="183" spans="1:13" ht="60" customHeight="1" thickBot="1">
      <c r="A183" s="22">
        <v>146</v>
      </c>
      <c r="B183" s="23" t="s">
        <v>182</v>
      </c>
      <c r="C183" s="189"/>
      <c r="D183" s="161"/>
      <c r="E183" s="146"/>
      <c r="F183" s="142"/>
      <c r="G183" s="122" t="s">
        <v>36</v>
      </c>
      <c r="H183" s="81">
        <v>3190</v>
      </c>
      <c r="I183" s="72"/>
      <c r="J183" s="73">
        <f t="shared" si="11"/>
        <v>0</v>
      </c>
      <c r="K183" s="73">
        <f t="shared" si="9"/>
        <v>0</v>
      </c>
      <c r="L183" s="74">
        <f t="shared" si="10"/>
        <v>0</v>
      </c>
      <c r="M183" s="7">
        <v>0.08</v>
      </c>
    </row>
    <row r="184" spans="1:13" ht="60" customHeight="1" thickBot="1">
      <c r="A184" s="22">
        <v>147</v>
      </c>
      <c r="B184" s="23" t="s">
        <v>183</v>
      </c>
      <c r="C184" s="189"/>
      <c r="D184" s="161"/>
      <c r="E184" s="146"/>
      <c r="F184" s="142"/>
      <c r="G184" s="122" t="s">
        <v>36</v>
      </c>
      <c r="H184" s="70">
        <v>950</v>
      </c>
      <c r="I184" s="72"/>
      <c r="J184" s="73">
        <f t="shared" si="11"/>
        <v>0</v>
      </c>
      <c r="K184" s="73">
        <f t="shared" si="9"/>
        <v>0</v>
      </c>
      <c r="L184" s="74">
        <f t="shared" si="10"/>
        <v>0</v>
      </c>
      <c r="M184" s="7">
        <v>0.08</v>
      </c>
    </row>
    <row r="185" spans="1:13" ht="60" customHeight="1" thickBot="1">
      <c r="A185" s="22">
        <v>148</v>
      </c>
      <c r="B185" s="23" t="s">
        <v>184</v>
      </c>
      <c r="C185" s="189"/>
      <c r="D185" s="161"/>
      <c r="E185" s="146"/>
      <c r="F185" s="142"/>
      <c r="G185" s="122" t="s">
        <v>23</v>
      </c>
      <c r="H185" s="81">
        <v>2840</v>
      </c>
      <c r="I185" s="72"/>
      <c r="J185" s="73">
        <f t="shared" si="11"/>
        <v>0</v>
      </c>
      <c r="K185" s="73">
        <f t="shared" si="9"/>
        <v>0</v>
      </c>
      <c r="L185" s="74">
        <f t="shared" si="10"/>
        <v>0</v>
      </c>
      <c r="M185" s="7">
        <v>0.08</v>
      </c>
    </row>
    <row r="186" spans="1:13" ht="60" customHeight="1" thickBot="1">
      <c r="A186" s="22">
        <v>149</v>
      </c>
      <c r="B186" s="23" t="s">
        <v>185</v>
      </c>
      <c r="C186" s="189"/>
      <c r="D186" s="161"/>
      <c r="E186" s="146"/>
      <c r="F186" s="142"/>
      <c r="G186" s="122" t="s">
        <v>23</v>
      </c>
      <c r="H186" s="81">
        <v>2730</v>
      </c>
      <c r="I186" s="72"/>
      <c r="J186" s="73">
        <f t="shared" si="11"/>
        <v>0</v>
      </c>
      <c r="K186" s="73">
        <f t="shared" si="9"/>
        <v>0</v>
      </c>
      <c r="L186" s="74">
        <f t="shared" si="10"/>
        <v>0</v>
      </c>
      <c r="M186" s="7">
        <v>0.08</v>
      </c>
    </row>
    <row r="187" spans="1:13" ht="60" customHeight="1" thickBot="1">
      <c r="A187" s="22">
        <v>150</v>
      </c>
      <c r="B187" s="23" t="s">
        <v>186</v>
      </c>
      <c r="C187" s="183"/>
      <c r="D187" s="161"/>
      <c r="E187" s="145"/>
      <c r="F187" s="142"/>
      <c r="G187" s="122" t="s">
        <v>23</v>
      </c>
      <c r="H187" s="35">
        <v>6</v>
      </c>
      <c r="I187" s="25"/>
      <c r="J187" s="26">
        <f t="shared" si="11"/>
        <v>0</v>
      </c>
      <c r="K187" s="26">
        <f t="shared" si="9"/>
        <v>0</v>
      </c>
      <c r="L187" s="27">
        <f t="shared" si="10"/>
        <v>0</v>
      </c>
      <c r="M187" s="7">
        <v>0.08</v>
      </c>
    </row>
    <row r="188" spans="1:13" ht="60" customHeight="1" thickBot="1">
      <c r="A188" s="22">
        <v>151</v>
      </c>
      <c r="B188" s="29" t="s">
        <v>187</v>
      </c>
      <c r="C188" s="163"/>
      <c r="D188" s="170"/>
      <c r="E188" s="146"/>
      <c r="F188" s="142"/>
      <c r="G188" s="122" t="s">
        <v>36</v>
      </c>
      <c r="H188" s="34">
        <v>700</v>
      </c>
      <c r="I188" s="31"/>
      <c r="J188" s="32">
        <f t="shared" si="11"/>
        <v>0</v>
      </c>
      <c r="K188" s="32">
        <f t="shared" si="9"/>
        <v>0</v>
      </c>
      <c r="L188" s="33">
        <f t="shared" si="10"/>
        <v>0</v>
      </c>
      <c r="M188" s="7">
        <v>0.08</v>
      </c>
    </row>
    <row r="189" spans="1:13" ht="60" customHeight="1" thickBot="1">
      <c r="A189" s="22">
        <v>152</v>
      </c>
      <c r="B189" s="23" t="s">
        <v>188</v>
      </c>
      <c r="C189" s="160"/>
      <c r="D189" s="161"/>
      <c r="E189" s="146"/>
      <c r="F189" s="142"/>
      <c r="G189" s="122" t="s">
        <v>36</v>
      </c>
      <c r="H189" s="24">
        <v>4500</v>
      </c>
      <c r="I189" s="25"/>
      <c r="J189" s="26">
        <f t="shared" si="11"/>
        <v>0</v>
      </c>
      <c r="K189" s="26">
        <f t="shared" si="9"/>
        <v>0</v>
      </c>
      <c r="L189" s="27">
        <f t="shared" si="10"/>
        <v>0</v>
      </c>
      <c r="M189" s="7">
        <v>0.08</v>
      </c>
    </row>
    <row r="190" spans="1:13" ht="60" customHeight="1" thickBot="1">
      <c r="A190" s="22">
        <v>153</v>
      </c>
      <c r="B190" s="23" t="s">
        <v>189</v>
      </c>
      <c r="C190" s="160"/>
      <c r="D190" s="161"/>
      <c r="E190" s="145"/>
      <c r="F190" s="142"/>
      <c r="G190" s="122" t="s">
        <v>36</v>
      </c>
      <c r="H190" s="24">
        <v>8600</v>
      </c>
      <c r="I190" s="25"/>
      <c r="J190" s="26">
        <f t="shared" si="11"/>
        <v>0</v>
      </c>
      <c r="K190" s="26">
        <f t="shared" si="9"/>
        <v>0</v>
      </c>
      <c r="L190" s="27">
        <f t="shared" si="10"/>
        <v>0</v>
      </c>
      <c r="M190" s="7">
        <v>0.08</v>
      </c>
    </row>
    <row r="191" spans="1:13" ht="60" customHeight="1" thickBot="1">
      <c r="A191" s="22">
        <v>154</v>
      </c>
      <c r="B191" s="23" t="s">
        <v>190</v>
      </c>
      <c r="C191" s="160"/>
      <c r="D191" s="161"/>
      <c r="E191" s="146"/>
      <c r="F191" s="142"/>
      <c r="G191" s="122" t="s">
        <v>23</v>
      </c>
      <c r="H191" s="24">
        <v>2160</v>
      </c>
      <c r="I191" s="25"/>
      <c r="J191" s="26">
        <f t="shared" si="11"/>
        <v>0</v>
      </c>
      <c r="K191" s="26">
        <f t="shared" si="9"/>
        <v>0</v>
      </c>
      <c r="L191" s="27">
        <f t="shared" si="10"/>
        <v>0</v>
      </c>
      <c r="M191" s="7">
        <v>0.08</v>
      </c>
    </row>
    <row r="192" spans="1:13" ht="60" customHeight="1" thickBot="1">
      <c r="A192" s="22">
        <v>155</v>
      </c>
      <c r="B192" s="23" t="s">
        <v>191</v>
      </c>
      <c r="C192" s="160"/>
      <c r="D192" s="161"/>
      <c r="E192" s="146"/>
      <c r="F192" s="142"/>
      <c r="G192" s="122" t="s">
        <v>21</v>
      </c>
      <c r="H192" s="35">
        <v>330</v>
      </c>
      <c r="I192" s="25"/>
      <c r="J192" s="26">
        <f t="shared" si="11"/>
        <v>0</v>
      </c>
      <c r="K192" s="26">
        <f t="shared" si="9"/>
        <v>0</v>
      </c>
      <c r="L192" s="27">
        <f t="shared" si="10"/>
        <v>0</v>
      </c>
      <c r="M192" s="7">
        <v>0.08</v>
      </c>
    </row>
    <row r="193" spans="1:13" ht="60" customHeight="1" thickBot="1">
      <c r="A193" s="22">
        <v>156</v>
      </c>
      <c r="B193" s="23" t="s">
        <v>192</v>
      </c>
      <c r="C193" s="160"/>
      <c r="D193" s="161"/>
      <c r="E193" s="146"/>
      <c r="F193" s="142"/>
      <c r="G193" s="122" t="s">
        <v>21</v>
      </c>
      <c r="H193" s="24">
        <v>2336000</v>
      </c>
      <c r="I193" s="25"/>
      <c r="J193" s="26">
        <f t="shared" si="11"/>
        <v>0</v>
      </c>
      <c r="K193" s="26">
        <f t="shared" si="9"/>
        <v>0</v>
      </c>
      <c r="L193" s="27">
        <f t="shared" si="10"/>
        <v>0</v>
      </c>
      <c r="M193" s="7">
        <v>0.08</v>
      </c>
    </row>
    <row r="194" spans="1:13" ht="60" customHeight="1" thickBot="1">
      <c r="A194" s="22">
        <v>157</v>
      </c>
      <c r="B194" s="23" t="s">
        <v>193</v>
      </c>
      <c r="C194" s="160"/>
      <c r="D194" s="161"/>
      <c r="E194" s="146"/>
      <c r="F194" s="142"/>
      <c r="G194" s="122" t="s">
        <v>21</v>
      </c>
      <c r="H194" s="24">
        <v>650000</v>
      </c>
      <c r="I194" s="25"/>
      <c r="J194" s="26">
        <f t="shared" si="11"/>
        <v>0</v>
      </c>
      <c r="K194" s="26">
        <f t="shared" si="9"/>
        <v>0</v>
      </c>
      <c r="L194" s="27">
        <f t="shared" si="10"/>
        <v>0</v>
      </c>
      <c r="M194" s="7">
        <v>0.08</v>
      </c>
    </row>
    <row r="195" spans="1:13" ht="60" customHeight="1" thickBot="1">
      <c r="A195" s="22">
        <v>158</v>
      </c>
      <c r="B195" s="35" t="s">
        <v>194</v>
      </c>
      <c r="C195" s="160"/>
      <c r="D195" s="161"/>
      <c r="E195" s="146"/>
      <c r="F195" s="142"/>
      <c r="G195" s="122" t="s">
        <v>23</v>
      </c>
      <c r="H195" s="24">
        <v>190800</v>
      </c>
      <c r="I195" s="25"/>
      <c r="J195" s="26">
        <f t="shared" si="11"/>
        <v>0</v>
      </c>
      <c r="K195" s="26">
        <f t="shared" si="9"/>
        <v>0</v>
      </c>
      <c r="L195" s="27">
        <f t="shared" si="10"/>
        <v>0</v>
      </c>
      <c r="M195" s="7">
        <v>0.08</v>
      </c>
    </row>
    <row r="196" spans="1:13" ht="60" customHeight="1" thickBot="1">
      <c r="A196" s="22">
        <v>159</v>
      </c>
      <c r="B196" s="34" t="s">
        <v>195</v>
      </c>
      <c r="C196" s="163"/>
      <c r="D196" s="170"/>
      <c r="E196" s="146"/>
      <c r="F196" s="142"/>
      <c r="G196" s="122" t="s">
        <v>23</v>
      </c>
      <c r="H196" s="30">
        <v>900</v>
      </c>
      <c r="I196" s="31"/>
      <c r="J196" s="32">
        <f t="shared" si="11"/>
        <v>0</v>
      </c>
      <c r="K196" s="32">
        <f>J196*M196</f>
        <v>0</v>
      </c>
      <c r="L196" s="33">
        <f>SUM(J196,K196)</f>
        <v>0</v>
      </c>
      <c r="M196" s="7">
        <v>0.08</v>
      </c>
    </row>
    <row r="197" spans="1:13" ht="60" customHeight="1" thickBot="1">
      <c r="A197" s="22">
        <v>160</v>
      </c>
      <c r="B197" s="23" t="s">
        <v>196</v>
      </c>
      <c r="C197" s="160"/>
      <c r="D197" s="161"/>
      <c r="E197" s="146"/>
      <c r="F197" s="142"/>
      <c r="G197" s="122" t="s">
        <v>23</v>
      </c>
      <c r="H197" s="24">
        <v>1260</v>
      </c>
      <c r="I197" s="25"/>
      <c r="J197" s="26">
        <f t="shared" si="11"/>
        <v>0</v>
      </c>
      <c r="K197" s="26">
        <f>J197*M197</f>
        <v>0</v>
      </c>
      <c r="L197" s="27">
        <f>SUM(J197,K197)</f>
        <v>0</v>
      </c>
      <c r="M197" s="7">
        <v>0.08</v>
      </c>
    </row>
    <row r="198" spans="1:13" ht="60" customHeight="1" thickBot="1">
      <c r="A198" s="22">
        <v>161</v>
      </c>
      <c r="B198" s="23" t="s">
        <v>197</v>
      </c>
      <c r="C198" s="160"/>
      <c r="D198" s="161"/>
      <c r="E198" s="146"/>
      <c r="F198" s="142"/>
      <c r="G198" s="123" t="s">
        <v>57</v>
      </c>
      <c r="H198" s="24">
        <v>10000</v>
      </c>
      <c r="I198" s="25"/>
      <c r="J198" s="26">
        <f t="shared" si="11"/>
        <v>0</v>
      </c>
      <c r="K198" s="26">
        <f>J198*M198</f>
        <v>0</v>
      </c>
      <c r="L198" s="27">
        <f>SUM(J198,K198)</f>
        <v>0</v>
      </c>
      <c r="M198" s="7">
        <v>0.08</v>
      </c>
    </row>
    <row r="199" spans="1:13" ht="60" customHeight="1" thickBot="1">
      <c r="A199" s="22">
        <v>162</v>
      </c>
      <c r="B199" s="23" t="s">
        <v>198</v>
      </c>
      <c r="C199" s="160"/>
      <c r="D199" s="161"/>
      <c r="E199" s="146"/>
      <c r="F199" s="142"/>
      <c r="G199" s="122" t="s">
        <v>21</v>
      </c>
      <c r="H199" s="24">
        <v>56000</v>
      </c>
      <c r="I199" s="25"/>
      <c r="J199" s="26">
        <f t="shared" si="11"/>
        <v>0</v>
      </c>
      <c r="K199" s="26">
        <f aca="true" t="shared" si="12" ref="K199:K206">J199*M199</f>
        <v>0</v>
      </c>
      <c r="L199" s="27">
        <f aca="true" t="shared" si="13" ref="L199:L206">SUM(J199,K199)</f>
        <v>0</v>
      </c>
      <c r="M199" s="7">
        <v>0.08</v>
      </c>
    </row>
    <row r="200" spans="1:13" ht="60" customHeight="1" thickBot="1">
      <c r="A200" s="22">
        <v>163</v>
      </c>
      <c r="B200" s="29" t="s">
        <v>199</v>
      </c>
      <c r="C200" s="163"/>
      <c r="D200" s="170"/>
      <c r="E200" s="146"/>
      <c r="F200" s="142"/>
      <c r="G200" s="122" t="s">
        <v>21</v>
      </c>
      <c r="H200" s="30">
        <v>125000</v>
      </c>
      <c r="I200" s="31"/>
      <c r="J200" s="32">
        <f t="shared" si="11"/>
        <v>0</v>
      </c>
      <c r="K200" s="32">
        <f t="shared" si="12"/>
        <v>0</v>
      </c>
      <c r="L200" s="33">
        <f t="shared" si="13"/>
        <v>0</v>
      </c>
      <c r="M200" s="7">
        <v>0.08</v>
      </c>
    </row>
    <row r="201" spans="1:13" ht="60" customHeight="1" thickBot="1">
      <c r="A201" s="22">
        <v>164</v>
      </c>
      <c r="B201" s="23" t="s">
        <v>200</v>
      </c>
      <c r="C201" s="160"/>
      <c r="D201" s="161"/>
      <c r="E201" s="145"/>
      <c r="F201" s="142"/>
      <c r="G201" s="122" t="s">
        <v>23</v>
      </c>
      <c r="H201" s="24">
        <v>7660</v>
      </c>
      <c r="I201" s="25"/>
      <c r="J201" s="26">
        <f t="shared" si="11"/>
        <v>0</v>
      </c>
      <c r="K201" s="26">
        <f t="shared" si="12"/>
        <v>0</v>
      </c>
      <c r="L201" s="27">
        <f t="shared" si="13"/>
        <v>0</v>
      </c>
      <c r="M201" s="7">
        <v>0.08</v>
      </c>
    </row>
    <row r="202" spans="1:13" ht="60" customHeight="1" thickBot="1">
      <c r="A202" s="22">
        <v>165</v>
      </c>
      <c r="B202" s="23" t="s">
        <v>201</v>
      </c>
      <c r="C202" s="160"/>
      <c r="D202" s="161"/>
      <c r="E202" s="145"/>
      <c r="F202" s="142"/>
      <c r="G202" s="122" t="s">
        <v>23</v>
      </c>
      <c r="H202" s="24">
        <v>8800</v>
      </c>
      <c r="I202" s="25"/>
      <c r="J202" s="26">
        <f t="shared" si="11"/>
        <v>0</v>
      </c>
      <c r="K202" s="26">
        <f t="shared" si="12"/>
        <v>0</v>
      </c>
      <c r="L202" s="27">
        <f t="shared" si="13"/>
        <v>0</v>
      </c>
      <c r="M202" s="7">
        <v>0.08</v>
      </c>
    </row>
    <row r="203" spans="1:13" ht="60" customHeight="1" thickBot="1">
      <c r="A203" s="22">
        <v>166</v>
      </c>
      <c r="B203" s="23" t="s">
        <v>202</v>
      </c>
      <c r="C203" s="160"/>
      <c r="D203" s="161"/>
      <c r="E203" s="145"/>
      <c r="F203" s="142"/>
      <c r="G203" s="122" t="s">
        <v>23</v>
      </c>
      <c r="H203" s="24">
        <v>8660</v>
      </c>
      <c r="I203" s="25"/>
      <c r="J203" s="26">
        <f t="shared" si="11"/>
        <v>0</v>
      </c>
      <c r="K203" s="26">
        <f t="shared" si="12"/>
        <v>0</v>
      </c>
      <c r="L203" s="27">
        <f t="shared" si="13"/>
        <v>0</v>
      </c>
      <c r="M203" s="7">
        <v>0.08</v>
      </c>
    </row>
    <row r="204" spans="1:13" ht="60" customHeight="1" thickBot="1">
      <c r="A204" s="22">
        <v>167</v>
      </c>
      <c r="B204" s="23" t="s">
        <v>203</v>
      </c>
      <c r="C204" s="160"/>
      <c r="D204" s="161"/>
      <c r="E204" s="146"/>
      <c r="F204" s="142"/>
      <c r="G204" s="122" t="s">
        <v>21</v>
      </c>
      <c r="H204" s="24">
        <v>650000</v>
      </c>
      <c r="I204" s="25"/>
      <c r="J204" s="26">
        <f t="shared" si="11"/>
        <v>0</v>
      </c>
      <c r="K204" s="26">
        <f t="shared" si="12"/>
        <v>0</v>
      </c>
      <c r="L204" s="27">
        <f t="shared" si="13"/>
        <v>0</v>
      </c>
      <c r="M204" s="7">
        <v>0.08</v>
      </c>
    </row>
    <row r="205" spans="1:13" ht="60" customHeight="1" thickBot="1">
      <c r="A205" s="22">
        <v>168</v>
      </c>
      <c r="B205" s="29" t="s">
        <v>204</v>
      </c>
      <c r="C205" s="163"/>
      <c r="D205" s="170"/>
      <c r="E205" s="146"/>
      <c r="F205" s="142"/>
      <c r="G205" s="122" t="s">
        <v>21</v>
      </c>
      <c r="H205" s="30">
        <v>79500</v>
      </c>
      <c r="I205" s="31"/>
      <c r="J205" s="32">
        <f t="shared" si="11"/>
        <v>0</v>
      </c>
      <c r="K205" s="32">
        <f t="shared" si="12"/>
        <v>0</v>
      </c>
      <c r="L205" s="33">
        <f t="shared" si="13"/>
        <v>0</v>
      </c>
      <c r="M205" s="7">
        <v>0.08</v>
      </c>
    </row>
    <row r="206" spans="1:13" ht="60" customHeight="1" thickBot="1">
      <c r="A206" s="22">
        <v>169</v>
      </c>
      <c r="B206" s="23" t="s">
        <v>205</v>
      </c>
      <c r="C206" s="160"/>
      <c r="D206" s="161"/>
      <c r="E206" s="146"/>
      <c r="F206" s="142"/>
      <c r="G206" s="122" t="s">
        <v>21</v>
      </c>
      <c r="H206" s="24">
        <v>199000</v>
      </c>
      <c r="I206" s="25"/>
      <c r="J206" s="26">
        <f t="shared" si="11"/>
        <v>0</v>
      </c>
      <c r="K206" s="26">
        <f t="shared" si="12"/>
        <v>0</v>
      </c>
      <c r="L206" s="27">
        <f t="shared" si="13"/>
        <v>0</v>
      </c>
      <c r="M206" s="7">
        <v>0.08</v>
      </c>
    </row>
    <row r="207" spans="1:13" ht="60" customHeight="1" thickBot="1">
      <c r="A207" s="22">
        <v>170</v>
      </c>
      <c r="B207" s="35" t="s">
        <v>206</v>
      </c>
      <c r="C207" s="160"/>
      <c r="D207" s="161"/>
      <c r="E207" s="146"/>
      <c r="F207" s="142"/>
      <c r="G207" s="123" t="s">
        <v>207</v>
      </c>
      <c r="H207" s="57">
        <v>3727000</v>
      </c>
      <c r="I207" s="25"/>
      <c r="J207" s="26">
        <f t="shared" si="11"/>
        <v>0</v>
      </c>
      <c r="K207" s="26">
        <f>J207*M207</f>
        <v>0</v>
      </c>
      <c r="L207" s="27">
        <f>SUM(J207,K207)</f>
        <v>0</v>
      </c>
      <c r="M207" s="7">
        <v>0.08</v>
      </c>
    </row>
    <row r="208" spans="1:13" ht="60" customHeight="1" thickBot="1">
      <c r="A208" s="22">
        <v>171</v>
      </c>
      <c r="B208" s="23" t="s">
        <v>208</v>
      </c>
      <c r="C208" s="160"/>
      <c r="D208" s="161"/>
      <c r="E208" s="145"/>
      <c r="F208" s="142"/>
      <c r="G208" s="122" t="s">
        <v>23</v>
      </c>
      <c r="H208" s="35">
        <v>750</v>
      </c>
      <c r="I208" s="25"/>
      <c r="J208" s="26">
        <f t="shared" si="11"/>
        <v>0</v>
      </c>
      <c r="K208" s="26">
        <f>J208*M208</f>
        <v>0</v>
      </c>
      <c r="L208" s="27">
        <f>SUM(J208,K208)</f>
        <v>0</v>
      </c>
      <c r="M208" s="7">
        <v>0.08</v>
      </c>
    </row>
    <row r="209" spans="1:13" ht="60" customHeight="1" thickBot="1">
      <c r="A209" s="22">
        <v>172</v>
      </c>
      <c r="B209" s="35" t="s">
        <v>209</v>
      </c>
      <c r="C209" s="160"/>
      <c r="D209" s="161"/>
      <c r="E209" s="146"/>
      <c r="F209" s="142"/>
      <c r="G209" s="123" t="s">
        <v>210</v>
      </c>
      <c r="H209" s="24">
        <v>1100</v>
      </c>
      <c r="I209" s="25"/>
      <c r="J209" s="26">
        <f t="shared" si="11"/>
        <v>0</v>
      </c>
      <c r="K209" s="26">
        <f>J209*M209</f>
        <v>0</v>
      </c>
      <c r="L209" s="27">
        <f>SUM(J209,K209)</f>
        <v>0</v>
      </c>
      <c r="M209" s="7">
        <v>0.08</v>
      </c>
    </row>
    <row r="210" spans="1:13" ht="60" customHeight="1" thickBot="1">
      <c r="A210" s="22">
        <v>173</v>
      </c>
      <c r="B210" s="35" t="s">
        <v>211</v>
      </c>
      <c r="C210" s="160"/>
      <c r="D210" s="161"/>
      <c r="E210" s="146"/>
      <c r="F210" s="142"/>
      <c r="G210" s="123" t="s">
        <v>210</v>
      </c>
      <c r="H210" s="24">
        <v>128000</v>
      </c>
      <c r="I210" s="25"/>
      <c r="J210" s="26">
        <f t="shared" si="11"/>
        <v>0</v>
      </c>
      <c r="K210" s="26">
        <f>J210*M210</f>
        <v>0</v>
      </c>
      <c r="L210" s="27">
        <f>SUM(J210,K210)</f>
        <v>0</v>
      </c>
      <c r="M210" s="7">
        <v>0.08</v>
      </c>
    </row>
    <row r="211" spans="1:13" ht="60" customHeight="1" thickBot="1">
      <c r="A211" s="22">
        <v>174</v>
      </c>
      <c r="B211" s="23" t="s">
        <v>212</v>
      </c>
      <c r="C211" s="160"/>
      <c r="D211" s="161"/>
      <c r="E211" s="145"/>
      <c r="F211" s="142"/>
      <c r="G211" s="122" t="s">
        <v>21</v>
      </c>
      <c r="H211" s="24">
        <v>1978000</v>
      </c>
      <c r="I211" s="25"/>
      <c r="J211" s="26">
        <f t="shared" si="11"/>
        <v>0</v>
      </c>
      <c r="K211" s="26">
        <f aca="true" t="shared" si="14" ref="K211:K218">J211*M211</f>
        <v>0</v>
      </c>
      <c r="L211" s="27">
        <f aca="true" t="shared" si="15" ref="L211:L218">SUM(J211,K211)</f>
        <v>0</v>
      </c>
      <c r="M211" s="7">
        <v>0.08</v>
      </c>
    </row>
    <row r="212" spans="1:13" ht="60" customHeight="1" thickBot="1">
      <c r="A212" s="22">
        <v>175</v>
      </c>
      <c r="B212" s="35" t="s">
        <v>213</v>
      </c>
      <c r="C212" s="160"/>
      <c r="D212" s="161"/>
      <c r="E212" s="146"/>
      <c r="F212" s="142"/>
      <c r="G212" s="123" t="s">
        <v>207</v>
      </c>
      <c r="H212" s="24">
        <v>2700</v>
      </c>
      <c r="I212" s="25"/>
      <c r="J212" s="26">
        <f t="shared" si="11"/>
        <v>0</v>
      </c>
      <c r="K212" s="26">
        <f t="shared" si="14"/>
        <v>0</v>
      </c>
      <c r="L212" s="27">
        <f t="shared" si="15"/>
        <v>0</v>
      </c>
      <c r="M212" s="7">
        <v>0.08</v>
      </c>
    </row>
    <row r="213" spans="1:13" ht="60" customHeight="1" thickBot="1">
      <c r="A213" s="22">
        <v>176</v>
      </c>
      <c r="B213" s="34" t="s">
        <v>214</v>
      </c>
      <c r="C213" s="163" t="s">
        <v>380</v>
      </c>
      <c r="D213" s="170" t="s">
        <v>381</v>
      </c>
      <c r="E213" s="146" t="s">
        <v>242</v>
      </c>
      <c r="F213" s="142" t="s">
        <v>277</v>
      </c>
      <c r="G213" s="124" t="s">
        <v>207</v>
      </c>
      <c r="H213" s="30">
        <v>842000</v>
      </c>
      <c r="I213" s="31">
        <v>13.65</v>
      </c>
      <c r="J213" s="32">
        <f t="shared" si="11"/>
        <v>11493300</v>
      </c>
      <c r="K213" s="32">
        <f t="shared" si="14"/>
        <v>919464</v>
      </c>
      <c r="L213" s="33">
        <f t="shared" si="15"/>
        <v>12412764</v>
      </c>
      <c r="M213" s="7">
        <v>0.08</v>
      </c>
    </row>
    <row r="214" spans="1:13" ht="60" customHeight="1" thickBot="1">
      <c r="A214" s="22">
        <v>177</v>
      </c>
      <c r="B214" s="35" t="s">
        <v>215</v>
      </c>
      <c r="C214" s="160"/>
      <c r="D214" s="161"/>
      <c r="E214" s="146"/>
      <c r="F214" s="142"/>
      <c r="G214" s="123" t="s">
        <v>207</v>
      </c>
      <c r="H214" s="24">
        <v>296000</v>
      </c>
      <c r="I214" s="25"/>
      <c r="J214" s="26">
        <f t="shared" si="11"/>
        <v>0</v>
      </c>
      <c r="K214" s="26">
        <f t="shared" si="14"/>
        <v>0</v>
      </c>
      <c r="L214" s="27">
        <f t="shared" si="15"/>
        <v>0</v>
      </c>
      <c r="M214" s="7">
        <v>0.08</v>
      </c>
    </row>
    <row r="215" spans="1:13" ht="60" customHeight="1" thickBot="1">
      <c r="A215" s="22">
        <v>178</v>
      </c>
      <c r="B215" s="35" t="s">
        <v>216</v>
      </c>
      <c r="C215" s="160"/>
      <c r="D215" s="161"/>
      <c r="E215" s="146"/>
      <c r="F215" s="142"/>
      <c r="G215" s="123" t="s">
        <v>207</v>
      </c>
      <c r="H215" s="24">
        <v>3100000</v>
      </c>
      <c r="I215" s="25"/>
      <c r="J215" s="26">
        <f t="shared" si="11"/>
        <v>0</v>
      </c>
      <c r="K215" s="26">
        <f t="shared" si="14"/>
        <v>0</v>
      </c>
      <c r="L215" s="27">
        <f t="shared" si="15"/>
        <v>0</v>
      </c>
      <c r="M215" s="7">
        <v>0.08</v>
      </c>
    </row>
    <row r="216" spans="1:13" ht="99.75" customHeight="1" thickBot="1">
      <c r="A216" s="22">
        <v>179</v>
      </c>
      <c r="B216" s="35" t="s">
        <v>217</v>
      </c>
      <c r="C216" s="160" t="s">
        <v>382</v>
      </c>
      <c r="D216" s="170" t="s">
        <v>381</v>
      </c>
      <c r="E216" s="146" t="s">
        <v>242</v>
      </c>
      <c r="F216" s="142" t="s">
        <v>278</v>
      </c>
      <c r="G216" s="123" t="s">
        <v>207</v>
      </c>
      <c r="H216" s="24">
        <v>6898000</v>
      </c>
      <c r="I216" s="25">
        <v>23.9</v>
      </c>
      <c r="J216" s="26">
        <f t="shared" si="11"/>
        <v>164862200</v>
      </c>
      <c r="K216" s="26">
        <f t="shared" si="14"/>
        <v>13188976</v>
      </c>
      <c r="L216" s="27">
        <f t="shared" si="15"/>
        <v>178051176</v>
      </c>
      <c r="M216" s="7">
        <v>0.08</v>
      </c>
    </row>
    <row r="217" spans="1:13" ht="60" customHeight="1" thickBot="1">
      <c r="A217" s="22">
        <v>180</v>
      </c>
      <c r="B217" s="35" t="s">
        <v>218</v>
      </c>
      <c r="C217" s="160"/>
      <c r="D217" s="161"/>
      <c r="E217" s="146"/>
      <c r="F217" s="142"/>
      <c r="G217" s="123" t="s">
        <v>207</v>
      </c>
      <c r="H217" s="24">
        <v>6928000</v>
      </c>
      <c r="I217" s="25"/>
      <c r="J217" s="26">
        <f t="shared" si="11"/>
        <v>0</v>
      </c>
      <c r="K217" s="26">
        <f t="shared" si="14"/>
        <v>0</v>
      </c>
      <c r="L217" s="27">
        <f t="shared" si="15"/>
        <v>0</v>
      </c>
      <c r="M217" s="7">
        <v>0.08</v>
      </c>
    </row>
    <row r="218" spans="1:13" ht="60" customHeight="1" thickBot="1">
      <c r="A218" s="22">
        <v>181</v>
      </c>
      <c r="B218" s="35" t="s">
        <v>219</v>
      </c>
      <c r="C218" s="160" t="s">
        <v>383</v>
      </c>
      <c r="D218" s="170" t="s">
        <v>381</v>
      </c>
      <c r="E218" s="146" t="s">
        <v>237</v>
      </c>
      <c r="F218" s="143" t="s">
        <v>279</v>
      </c>
      <c r="G218" s="123" t="s">
        <v>207</v>
      </c>
      <c r="H218" s="24">
        <v>242000</v>
      </c>
      <c r="I218" s="25">
        <v>144.71</v>
      </c>
      <c r="J218" s="26">
        <f t="shared" si="11"/>
        <v>35019820</v>
      </c>
      <c r="K218" s="26">
        <f t="shared" si="14"/>
        <v>2801585.6</v>
      </c>
      <c r="L218" s="27">
        <f t="shared" si="15"/>
        <v>37821405.6</v>
      </c>
      <c r="M218" s="7">
        <v>0.08</v>
      </c>
    </row>
    <row r="219" spans="1:13" ht="84" customHeight="1" thickBot="1">
      <c r="A219" s="22">
        <v>182</v>
      </c>
      <c r="B219" s="35" t="s">
        <v>220</v>
      </c>
      <c r="C219" s="160" t="s">
        <v>384</v>
      </c>
      <c r="D219" s="170" t="s">
        <v>381</v>
      </c>
      <c r="E219" s="146" t="s">
        <v>237</v>
      </c>
      <c r="F219" s="142" t="s">
        <v>280</v>
      </c>
      <c r="G219" s="123" t="s">
        <v>207</v>
      </c>
      <c r="H219" s="24">
        <v>65200</v>
      </c>
      <c r="I219" s="25">
        <v>604.34</v>
      </c>
      <c r="J219" s="26">
        <f t="shared" si="11"/>
        <v>39402968</v>
      </c>
      <c r="K219" s="26">
        <f>J219*M219</f>
        <v>3152237.44</v>
      </c>
      <c r="L219" s="27">
        <f>SUM(J219,K219)</f>
        <v>42555205.44</v>
      </c>
      <c r="M219" s="7">
        <v>0.08</v>
      </c>
    </row>
    <row r="220" spans="1:13" ht="60" customHeight="1" thickBot="1">
      <c r="A220" s="22">
        <v>183</v>
      </c>
      <c r="B220" s="35" t="s">
        <v>221</v>
      </c>
      <c r="C220" s="160" t="s">
        <v>385</v>
      </c>
      <c r="D220" s="170" t="s">
        <v>381</v>
      </c>
      <c r="E220" s="147" t="s">
        <v>237</v>
      </c>
      <c r="F220" s="142" t="s">
        <v>281</v>
      </c>
      <c r="G220" s="123" t="s">
        <v>207</v>
      </c>
      <c r="H220" s="35">
        <v>200</v>
      </c>
      <c r="I220" s="25">
        <v>1711.11</v>
      </c>
      <c r="J220" s="26">
        <f t="shared" si="11"/>
        <v>342222</v>
      </c>
      <c r="K220" s="26">
        <f>J220*M220</f>
        <v>27377.760000000002</v>
      </c>
      <c r="L220" s="27">
        <f>SUM(J220,K220)</f>
        <v>369599.76</v>
      </c>
      <c r="M220" s="7">
        <v>0.08</v>
      </c>
    </row>
    <row r="221" spans="1:12" ht="30" customHeight="1" thickBot="1">
      <c r="A221" s="193" t="s">
        <v>222</v>
      </c>
      <c r="B221" s="193"/>
      <c r="C221" s="193"/>
      <c r="D221" s="193"/>
      <c r="E221" s="194"/>
      <c r="F221" s="193"/>
      <c r="G221" s="193"/>
      <c r="H221" s="193"/>
      <c r="I221" s="193"/>
      <c r="J221" s="193"/>
      <c r="K221" s="195">
        <f>SUM(J15:J61)+J64+J67+SUM(J68:J145)+J149+J150+J153+J154+J155+J158+J159+J162+J165+J166+J169+J170+J173+J174+J177+J180+SUM(J181:J220)</f>
        <v>1884470987.4</v>
      </c>
      <c r="L221" s="195"/>
    </row>
    <row r="222" spans="1:12" ht="30" customHeight="1" thickBot="1">
      <c r="A222" s="196" t="s">
        <v>18</v>
      </c>
      <c r="B222" s="196"/>
      <c r="C222" s="196"/>
      <c r="D222" s="196"/>
      <c r="E222" s="196"/>
      <c r="F222" s="196"/>
      <c r="G222" s="196"/>
      <c r="H222" s="196"/>
      <c r="I222" s="196"/>
      <c r="J222" s="196"/>
      <c r="K222" s="197">
        <f>SUM(K15:K61)+K64+K67+SUM(K68:K145)+K149+K150+K153+K154+K155+K158+K159+K162+K165+K166+K169+K170+K173+K174+K177+K180+SUM(K181:K220)</f>
        <v>150757678.99199998</v>
      </c>
      <c r="L222" s="197"/>
    </row>
    <row r="223" spans="1:12" ht="30" customHeight="1">
      <c r="A223" s="198" t="s">
        <v>223</v>
      </c>
      <c r="B223" s="198"/>
      <c r="C223" s="198"/>
      <c r="D223" s="198"/>
      <c r="E223" s="198"/>
      <c r="F223" s="198"/>
      <c r="G223" s="198"/>
      <c r="H223" s="198"/>
      <c r="I223" s="198"/>
      <c r="J223" s="198"/>
      <c r="K223" s="199">
        <f>SUM(L15:L61)+L64+L67+SUM(L68:L145)+L149+L150+L153+L154+L155+L158+L162+L165+L166+L169+L173+L174+L177+L180+SUM(L181:L220)</f>
        <v>2020463986.392</v>
      </c>
      <c r="L223" s="199"/>
    </row>
    <row r="224" spans="1:8" ht="12.75">
      <c r="A224" s="98"/>
      <c r="B224" s="99"/>
      <c r="C224" s="180"/>
      <c r="D224" s="169"/>
      <c r="E224" s="99"/>
      <c r="F224" s="100"/>
      <c r="G224" s="101"/>
      <c r="H224" s="102"/>
    </row>
    <row r="225" spans="1:12" s="110" customFormat="1" ht="15.75">
      <c r="A225" s="103"/>
      <c r="B225" s="104" t="s">
        <v>224</v>
      </c>
      <c r="C225" s="181" t="s">
        <v>230</v>
      </c>
      <c r="D225" s="177"/>
      <c r="E225" s="105"/>
      <c r="F225" s="106"/>
      <c r="G225" s="107"/>
      <c r="H225" s="108"/>
      <c r="I225" s="109"/>
      <c r="J225" s="109"/>
      <c r="K225" s="109"/>
      <c r="L225" s="109"/>
    </row>
    <row r="226" spans="1:12" s="110" customFormat="1" ht="15.75" customHeight="1">
      <c r="A226" s="111"/>
      <c r="B226" s="112"/>
      <c r="C226" s="182"/>
      <c r="D226" s="111"/>
      <c r="E226" s="112"/>
      <c r="F226" s="113"/>
      <c r="G226" s="114"/>
      <c r="H226" s="115"/>
      <c r="I226" s="190" t="s">
        <v>225</v>
      </c>
      <c r="J226" s="190"/>
      <c r="K226" s="190"/>
      <c r="L226" s="190"/>
    </row>
    <row r="227" spans="1:12" s="110" customFormat="1" ht="12.75" customHeight="1">
      <c r="A227" s="111"/>
      <c r="B227" s="116"/>
      <c r="C227" s="182"/>
      <c r="D227" s="111"/>
      <c r="E227" s="112"/>
      <c r="F227" s="191" t="s">
        <v>226</v>
      </c>
      <c r="G227" s="191"/>
      <c r="H227" s="115"/>
      <c r="I227" s="192"/>
      <c r="J227" s="192"/>
      <c r="K227" s="192"/>
      <c r="L227" s="192"/>
    </row>
    <row r="228" spans="1:12" s="110" customFormat="1" ht="15.75">
      <c r="A228" s="111"/>
      <c r="B228" s="116"/>
      <c r="C228" s="182"/>
      <c r="D228" s="111"/>
      <c r="E228" s="112"/>
      <c r="F228" s="191"/>
      <c r="G228" s="191"/>
      <c r="H228" s="115"/>
      <c r="I228" s="192"/>
      <c r="J228" s="192"/>
      <c r="K228" s="192"/>
      <c r="L228" s="192"/>
    </row>
    <row r="229" spans="1:12" s="110" customFormat="1" ht="15.75">
      <c r="A229" s="111"/>
      <c r="B229" s="112"/>
      <c r="C229" s="182"/>
      <c r="D229" s="111"/>
      <c r="E229" s="112"/>
      <c r="F229" s="113"/>
      <c r="G229" s="114"/>
      <c r="H229" s="115"/>
      <c r="I229" s="109"/>
      <c r="J229" s="109"/>
      <c r="K229" s="109"/>
      <c r="L229" s="109"/>
    </row>
    <row r="230" ht="12.75">
      <c r="K230" s="117"/>
    </row>
  </sheetData>
  <sheetProtection selectLockedCells="1" selectUnlockedCells="1"/>
  <mergeCells count="67">
    <mergeCell ref="A1:L2"/>
    <mergeCell ref="A4:L5"/>
    <mergeCell ref="A7:C7"/>
    <mergeCell ref="I7:L7"/>
    <mergeCell ref="A8:C8"/>
    <mergeCell ref="I8:L8"/>
    <mergeCell ref="A9:B9"/>
    <mergeCell ref="J9:L9"/>
    <mergeCell ref="A10:B10"/>
    <mergeCell ref="J10:L10"/>
    <mergeCell ref="A11:B11"/>
    <mergeCell ref="J11:L11"/>
    <mergeCell ref="A12:B12"/>
    <mergeCell ref="J12:M12"/>
    <mergeCell ref="A62:A64"/>
    <mergeCell ref="B62:B64"/>
    <mergeCell ref="K62:L63"/>
    <mergeCell ref="C64:I64"/>
    <mergeCell ref="A65:A67"/>
    <mergeCell ref="B65:B67"/>
    <mergeCell ref="K65:L66"/>
    <mergeCell ref="C67:I67"/>
    <mergeCell ref="A146:A149"/>
    <mergeCell ref="B146:B149"/>
    <mergeCell ref="K146:L148"/>
    <mergeCell ref="C149:I149"/>
    <mergeCell ref="A151:A153"/>
    <mergeCell ref="B151:B153"/>
    <mergeCell ref="K151:L152"/>
    <mergeCell ref="C153:I153"/>
    <mergeCell ref="A156:A158"/>
    <mergeCell ref="B156:B158"/>
    <mergeCell ref="K156:L157"/>
    <mergeCell ref="C158:I158"/>
    <mergeCell ref="A160:A162"/>
    <mergeCell ref="B160:B162"/>
    <mergeCell ref="K160:L161"/>
    <mergeCell ref="C162:I162"/>
    <mergeCell ref="A163:A165"/>
    <mergeCell ref="B163:B165"/>
    <mergeCell ref="K163:L164"/>
    <mergeCell ref="C165:I165"/>
    <mergeCell ref="A167:A169"/>
    <mergeCell ref="B167:B169"/>
    <mergeCell ref="K167:L168"/>
    <mergeCell ref="C169:I169"/>
    <mergeCell ref="A171:A173"/>
    <mergeCell ref="B171:B173"/>
    <mergeCell ref="K171:L172"/>
    <mergeCell ref="C173:I173"/>
    <mergeCell ref="A175:A177"/>
    <mergeCell ref="B175:B177"/>
    <mergeCell ref="K175:L176"/>
    <mergeCell ref="C177:I177"/>
    <mergeCell ref="A178:A180"/>
    <mergeCell ref="B178:B180"/>
    <mergeCell ref="K178:L179"/>
    <mergeCell ref="C180:I180"/>
    <mergeCell ref="I226:L226"/>
    <mergeCell ref="F227:G228"/>
    <mergeCell ref="I227:L228"/>
    <mergeCell ref="A221:J221"/>
    <mergeCell ref="K221:L221"/>
    <mergeCell ref="A222:J222"/>
    <mergeCell ref="K222:L222"/>
    <mergeCell ref="A223:J223"/>
    <mergeCell ref="K223:L223"/>
  </mergeCells>
  <printOptions/>
  <pageMargins left="0.196527777777778" right="0.157638888888889" top="0.196527777777778" bottom="0.157638888888889" header="0.511805555555556" footer="0.157638888888889"/>
  <pageSetup fitToHeight="40" fitToWidth="1" horizontalDpi="300" verticalDpi="300" orientation="landscape" paperSize="8" scale="58" r:id="rId1"/>
  <headerFooter alignWithMargins="0">
    <oddFooter>&amp;C&amp;"Calibri,Regular"&amp;11                                &amp;R&amp;"Calibri,Regular"&amp;11&amp;P</oddFooter>
  </headerFooter>
  <rowBreaks count="7" manualBreakCount="7">
    <brk id="122" max="255" man="1"/>
    <brk id="138" max="255" man="1"/>
    <brk id="155" max="255" man="1"/>
    <brk id="173" max="255" man="1"/>
    <brk id="189" max="255" man="1"/>
    <brk id="204" max="255" man="1"/>
    <brk id="2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showGridLines="0" zoomScalePageLayoutView="0" workbookViewId="0" topLeftCell="A1">
      <selection activeCell="H34" sqref="H34"/>
    </sheetView>
  </sheetViews>
  <sheetFormatPr defaultColWidth="9.140625" defaultRowHeight="12.75"/>
  <cols>
    <col min="1" max="16384" width="9.140625" style="118" customWidth="1"/>
  </cols>
  <sheetData>
    <row r="1" spans="1:12" ht="12.75" customHeight="1">
      <c r="A1" s="221" t="s">
        <v>227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ht="1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1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2" ht="15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5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5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spans="1:12" ht="15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</row>
    <row r="8" spans="1:12" ht="15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</row>
    <row r="9" spans="1:12" ht="15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</row>
    <row r="10" spans="1:12" ht="15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</row>
    <row r="11" spans="1:12" ht="15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</row>
    <row r="12" spans="1:12" ht="15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</row>
    <row r="13" spans="1:12" ht="15">
      <c r="A13" s="221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</row>
    <row r="14" spans="1:12" ht="15">
      <c r="A14" s="221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</row>
    <row r="15" spans="1:12" ht="15">
      <c r="A15" s="221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</row>
    <row r="16" spans="1:12" ht="15">
      <c r="A16" s="221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</row>
    <row r="17" spans="1:12" ht="15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</row>
    <row r="18" spans="1:12" ht="15">
      <c r="A18" s="221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</row>
    <row r="19" spans="1:12" ht="15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</row>
    <row r="20" spans="1:12" ht="15">
      <c r="A20" s="221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</row>
    <row r="21" spans="1:12" ht="15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</row>
    <row r="22" spans="1:12" ht="15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</row>
    <row r="23" spans="1:12" ht="15">
      <c r="A23" s="221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</row>
    <row r="24" spans="1:12" ht="15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</row>
    <row r="25" spans="1:12" ht="15">
      <c r="A25" s="221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</row>
    <row r="26" spans="1:12" ht="15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</row>
    <row r="27" spans="1:12" ht="15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</row>
    <row r="28" spans="1:12" ht="15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</row>
    <row r="29" spans="1:12" ht="15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</row>
    <row r="30" spans="1:12" ht="15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</row>
    <row r="31" spans="1:12" ht="15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</row>
    <row r="32" spans="1:12" ht="15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</row>
  </sheetData>
  <sheetProtection sheet="1"/>
  <mergeCells count="1">
    <mergeCell ref="A1:L3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pribanovic</cp:lastModifiedBy>
  <cp:lastPrinted>2013-11-12T23:42:28Z</cp:lastPrinted>
  <dcterms:created xsi:type="dcterms:W3CDTF">2013-11-12T22:03:13Z</dcterms:created>
  <dcterms:modified xsi:type="dcterms:W3CDTF">2014-01-13T12:39:38Z</dcterms:modified>
  <cp:category/>
  <cp:version/>
  <cp:contentType/>
  <cp:contentStatus/>
</cp:coreProperties>
</file>