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Lekovi za lecenje hemofilije" sheetId="1" r:id="rId1"/>
  </sheets>
  <definedNames>
    <definedName name="_xlnm._FilterDatabase" localSheetId="0" hidden="1">'Lekovi za lecenje hemofilije'!$A$2:$O$25</definedName>
  </definedNames>
  <calcPr fullCalcOnLoad="1"/>
</workbook>
</file>

<file path=xl/sharedStrings.xml><?xml version="1.0" encoding="utf-8"?>
<sst xmlns="http://schemas.openxmlformats.org/spreadsheetml/2006/main" count="244" uniqueCount="119">
  <si>
    <t>Partija</t>
  </si>
  <si>
    <t>JKL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</si>
  <si>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</si>
  <si>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</si>
  <si>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</si>
  <si>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</si>
  <si>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</si>
  <si>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</si>
  <si>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</si>
  <si>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</si>
  <si>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Phoenix Pharma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</si>
  <si>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</si>
  <si>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</si>
  <si>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</si>
  <si>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</si>
  <si>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</si>
  <si>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</si>
  <si>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</si>
  <si>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</si>
  <si>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</si>
  <si>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</si>
  <si>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</si>
  <si>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</si>
  <si>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</si>
  <si>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</si>
  <si>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</si>
  <si>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</si>
  <si>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</si>
  <si>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</si>
  <si>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</si>
  <si>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</si>
  <si>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</si>
  <si>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</si>
  <si>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</si>
  <si>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</si>
  <si>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0066210</t>
  </si>
  <si>
    <t>0066212</t>
  </si>
  <si>
    <t>0066211</t>
  </si>
  <si>
    <t>0066630</t>
  </si>
  <si>
    <t>0066631</t>
  </si>
  <si>
    <t>0066632</t>
  </si>
  <si>
    <t>0066012</t>
  </si>
  <si>
    <t>0066013</t>
  </si>
  <si>
    <t>0066908</t>
  </si>
  <si>
    <t>0066610</t>
  </si>
  <si>
    <t>0066611</t>
  </si>
  <si>
    <t>0066612</t>
  </si>
  <si>
    <t>koagulacioni faktor VIII, humani</t>
  </si>
  <si>
    <t>IMMUNATE</t>
  </si>
  <si>
    <t>HAEMOCTIN SDH</t>
  </si>
  <si>
    <t>OCTANATE 500</t>
  </si>
  <si>
    <t>OCTANATE 1000</t>
  </si>
  <si>
    <t>KOATE-DVI</t>
  </si>
  <si>
    <t>BERIATE</t>
  </si>
  <si>
    <t>BAXTER AG, Austrija</t>
  </si>
  <si>
    <t>prašak i rastvarač za rastvor za injekciju</t>
  </si>
  <si>
    <t xml:space="preserve">250 i.j. </t>
  </si>
  <si>
    <t>I.J.</t>
  </si>
  <si>
    <t xml:space="preserve">500 i.j. </t>
  </si>
  <si>
    <t xml:space="preserve">1000 i.j. </t>
  </si>
  <si>
    <t>BIOTEST PHARMA GmbH, Nemačka</t>
  </si>
  <si>
    <t>PHARMAZEUTICA, PRODUKTIONSGES m.b.H., Austrija</t>
  </si>
  <si>
    <t>GRIFOLS THERAPEUTICS INC., SAD</t>
  </si>
  <si>
    <t>prašak i rastvarač za rastvor za injekciju/infuziju</t>
  </si>
  <si>
    <t>CSL BEHRING GmbH, Nemačka</t>
  </si>
  <si>
    <t>1</t>
  </si>
  <si>
    <t>Farmix</t>
  </si>
  <si>
    <t xml:space="preserve">0066770 </t>
  </si>
  <si>
    <t>rekombinantni faktor VIII</t>
  </si>
  <si>
    <t>REFACTO AF </t>
  </si>
  <si>
    <t>Wyeht Farma S.A.</t>
  </si>
  <si>
    <t>Yusafarm</t>
  </si>
  <si>
    <t>antiinhibitorski kompleks faktora VIII</t>
  </si>
  <si>
    <t>0066771</t>
  </si>
  <si>
    <t>0066044</t>
  </si>
  <si>
    <t>FEIBA NF</t>
  </si>
  <si>
    <t>prašak i rastvarač za rastvor za infuziju</t>
  </si>
  <si>
    <t xml:space="preserve">(500 i.j./20 ml)                 </t>
  </si>
  <si>
    <t>ampula</t>
  </si>
  <si>
    <t>koagulacioni faktor IX,humani</t>
  </si>
  <si>
    <t>0066010</t>
  </si>
  <si>
    <t>0066171</t>
  </si>
  <si>
    <t>0066501</t>
  </si>
  <si>
    <t>0066007</t>
  </si>
  <si>
    <t>AIMAFIX</t>
  </si>
  <si>
    <t>KEDRION S.P.A, Italija</t>
  </si>
  <si>
    <t>IMMUNINE</t>
  </si>
  <si>
    <t xml:space="preserve">600 i.j. </t>
  </si>
  <si>
    <t>HAEMONINE 500</t>
  </si>
  <si>
    <t>OCTANINE F</t>
  </si>
  <si>
    <t>Makler</t>
  </si>
  <si>
    <t>Beohem 3</t>
  </si>
  <si>
    <t>Beohem 4</t>
  </si>
  <si>
    <t>Beohem 5</t>
  </si>
  <si>
    <t>faktor VIII, von Willebrand-ov faktor (vWF:Rcof)</t>
  </si>
  <si>
    <t>koagulacioni faktor VIIa,eptakog alfa (aktivirani)</t>
  </si>
  <si>
    <t>0066201</t>
  </si>
  <si>
    <t>0066202</t>
  </si>
  <si>
    <t>0066700</t>
  </si>
  <si>
    <t>0066602</t>
  </si>
  <si>
    <t>HAEMATE P 500</t>
  </si>
  <si>
    <t>HAEMATE P1000</t>
  </si>
  <si>
    <t>WILATE 450</t>
  </si>
  <si>
    <t xml:space="preserve">450 i.j. </t>
  </si>
  <si>
    <t>NOVOSEN</t>
  </si>
  <si>
    <t>NOVONORDISC, Danska</t>
  </si>
  <si>
    <t>1mg</t>
  </si>
  <si>
    <t>Lekovi za lečenje hemofilije</t>
  </si>
  <si>
    <t>404-1-110/15-11</t>
  </si>
  <si>
    <t>Oblikovana po partijama, centralizovana</t>
  </si>
  <si>
    <t>Otvoreni</t>
  </si>
  <si>
    <t>Dobra</t>
  </si>
  <si>
    <t>Klasičan sektor</t>
  </si>
  <si>
    <t>LEKOVI ZA LEČENJE HEMOFILIJE</t>
  </si>
  <si>
    <t>UGOVORENA VREDNOST              (bez PDV-a)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</si>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</sst>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49" fontId="5" fillId="7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49" fillId="2" borderId="10" xfId="0" applyNumberFormat="1" applyFont="1" applyFill="1" applyBorder="1" applyAlignment="1">
      <alignment horizontal="center" vertical="center" wrapText="1"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44" fillId="0" borderId="16" xfId="0" applyNumberFormat="1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vertical="center" wrapText="1"/>
    </xf>
    <xf numFmtId="3" fontId="44" fillId="0" borderId="19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" fontId="49" fillId="2" borderId="20" xfId="0" applyNumberFormat="1" applyFont="1" applyFill="1" applyBorder="1" applyAlignment="1">
      <alignment horizontal="center" vertical="center" wrapText="1"/>
    </xf>
    <xf numFmtId="4" fontId="49" fillId="2" borderId="13" xfId="0" applyNumberFormat="1" applyFont="1" applyFill="1" applyBorder="1" applyAlignment="1">
      <alignment horizontal="center" vertical="center" wrapText="1"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4" fontId="5" fillId="4" borderId="20" xfId="57" applyNumberFormat="1" applyFont="1" applyFill="1" applyBorder="1" applyAlignment="1">
      <alignment horizontal="center" vertical="center" wrapText="1"/>
      <protection/>
    </xf>
    <xf numFmtId="4" fontId="5" fillId="4" borderId="13" xfId="57" applyNumberFormat="1" applyFont="1" applyFill="1" applyBorder="1" applyAlignment="1">
      <alignment horizontal="center" vertical="center" wrapText="1"/>
      <protection/>
    </xf>
    <xf numFmtId="4" fontId="5" fillId="2" borderId="20" xfId="57" applyNumberFormat="1" applyFont="1" applyFill="1" applyBorder="1" applyAlignment="1">
      <alignment horizontal="center" vertical="center" wrapText="1"/>
      <protection/>
    </xf>
    <xf numFmtId="4" fontId="5" fillId="2" borderId="13" xfId="57" applyNumberFormat="1" applyFont="1" applyFill="1" applyBorder="1" applyAlignment="1">
      <alignment horizontal="center" vertical="center" wrapText="1"/>
      <protection/>
    </xf>
    <xf numFmtId="0" fontId="52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5" fillId="4" borderId="21" xfId="57" applyNumberFormat="1" applyFont="1" applyFill="1" applyBorder="1" applyAlignment="1">
      <alignment horizontal="center" vertical="center" wrapText="1"/>
      <protection/>
    </xf>
    <xf numFmtId="4" fontId="5" fillId="2" borderId="21" xfId="57" applyNumberFormat="1" applyFont="1" applyFill="1" applyBorder="1" applyAlignment="1">
      <alignment horizontal="center" vertical="center" wrapText="1"/>
      <protection/>
    </xf>
    <xf numFmtId="0" fontId="5" fillId="0" borderId="20" xfId="57" applyNumberFormat="1" applyFont="1" applyFill="1" applyBorder="1" applyAlignment="1">
      <alignment horizontal="center" vertical="center" wrapText="1"/>
      <protection/>
    </xf>
    <xf numFmtId="0" fontId="5" fillId="0" borderId="21" xfId="57" applyNumberFormat="1" applyFont="1" applyFill="1" applyBorder="1" applyAlignment="1">
      <alignment horizontal="center" vertical="center" wrapText="1"/>
      <protection/>
    </xf>
    <xf numFmtId="0" fontId="5" fillId="0" borderId="13" xfId="57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4" fontId="5" fillId="4" borderId="20" xfId="55" applyNumberFormat="1" applyFont="1" applyFill="1" applyBorder="1" applyAlignment="1">
      <alignment horizontal="center" vertical="center" wrapText="1"/>
      <protection/>
    </xf>
    <xf numFmtId="4" fontId="5" fillId="4" borderId="21" xfId="55" applyNumberFormat="1" applyFont="1" applyFill="1" applyBorder="1" applyAlignment="1">
      <alignment horizontal="center" vertical="center" wrapText="1"/>
      <protection/>
    </xf>
    <xf numFmtId="4" fontId="5" fillId="4" borderId="13" xfId="55" applyNumberFormat="1" applyFont="1" applyFill="1" applyBorder="1" applyAlignment="1">
      <alignment horizontal="center" vertical="center" wrapText="1"/>
      <protection/>
    </xf>
    <xf numFmtId="4" fontId="49" fillId="2" borderId="21" xfId="0" applyNumberFormat="1" applyFont="1" applyFill="1" applyBorder="1" applyAlignment="1">
      <alignment horizontal="center" vertical="center" wrapText="1"/>
    </xf>
    <xf numFmtId="0" fontId="5" fillId="0" borderId="21" xfId="55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4" fontId="44" fillId="36" borderId="16" xfId="0" applyNumberFormat="1" applyFont="1" applyFill="1" applyBorder="1" applyAlignment="1">
      <alignment horizontal="center" vertical="center" wrapText="1"/>
    </xf>
    <xf numFmtId="4" fontId="44" fillId="36" borderId="19" xfId="0" applyNumberFormat="1" applyFont="1" applyFill="1" applyBorder="1" applyAlignment="1">
      <alignment horizontal="center" vertical="center" wrapText="1"/>
    </xf>
    <xf numFmtId="4" fontId="44" fillId="36" borderId="23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3.28125" style="0" customWidth="1"/>
    <col min="14" max="14" width="20.8515625" style="0" customWidth="1"/>
    <col min="15" max="15" width="15.00390625" style="0" customWidth="1"/>
  </cols>
  <sheetData>
    <row r="1" spans="1:15" ht="30" customHeight="1">
      <c r="A1" s="62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8.25">
      <c r="A2" s="1" t="s">
        <v>0</v>
      </c>
      <c r="B2" s="2" t="s">
        <v>5</v>
      </c>
      <c r="C2" s="2" t="s">
        <v>1</v>
      </c>
      <c r="D2" s="2" t="s">
        <v>4</v>
      </c>
      <c r="E2" s="12" t="s">
        <v>7</v>
      </c>
      <c r="F2" s="2" t="s">
        <v>6</v>
      </c>
      <c r="G2" s="32" t="s">
        <v>8</v>
      </c>
      <c r="H2" s="12" t="s">
        <v>3</v>
      </c>
      <c r="I2" s="33" t="s">
        <v>11</v>
      </c>
      <c r="J2" s="33" t="s">
        <v>15</v>
      </c>
      <c r="K2" s="12" t="s">
        <v>12</v>
      </c>
      <c r="L2" s="12" t="s">
        <v>14</v>
      </c>
      <c r="M2" s="12" t="s">
        <v>114</v>
      </c>
      <c r="N2" s="3" t="s">
        <v>2</v>
      </c>
      <c r="O2" s="3" t="s">
        <v>13</v>
      </c>
    </row>
    <row r="3" spans="1:15" ht="25.5">
      <c r="A3" s="30">
        <v>1</v>
      </c>
      <c r="B3" s="22" t="s">
        <v>47</v>
      </c>
      <c r="C3" s="25" t="s">
        <v>35</v>
      </c>
      <c r="D3" s="16" t="s">
        <v>48</v>
      </c>
      <c r="E3" s="16" t="s">
        <v>54</v>
      </c>
      <c r="F3" s="16" t="s">
        <v>55</v>
      </c>
      <c r="G3" s="20" t="s">
        <v>56</v>
      </c>
      <c r="H3" s="23" t="s">
        <v>57</v>
      </c>
      <c r="I3" s="58">
        <v>50.1</v>
      </c>
      <c r="J3" s="60">
        <v>46.59</v>
      </c>
      <c r="K3" s="66"/>
      <c r="L3" s="58">
        <f>I3*K3</f>
        <v>0</v>
      </c>
      <c r="M3" s="60">
        <f>J3*K3</f>
        <v>0</v>
      </c>
      <c r="N3" s="16" t="s">
        <v>66</v>
      </c>
      <c r="O3" s="51">
        <v>2</v>
      </c>
    </row>
    <row r="4" spans="1:15" ht="25.5">
      <c r="A4" s="30">
        <v>1</v>
      </c>
      <c r="B4" s="22" t="s">
        <v>47</v>
      </c>
      <c r="C4" s="25" t="s">
        <v>36</v>
      </c>
      <c r="D4" s="16" t="s">
        <v>48</v>
      </c>
      <c r="E4" s="16" t="s">
        <v>54</v>
      </c>
      <c r="F4" s="16" t="s">
        <v>55</v>
      </c>
      <c r="G4" s="20" t="s">
        <v>58</v>
      </c>
      <c r="H4" s="23" t="s">
        <v>57</v>
      </c>
      <c r="I4" s="64"/>
      <c r="J4" s="65"/>
      <c r="K4" s="67"/>
      <c r="L4" s="64"/>
      <c r="M4" s="65"/>
      <c r="N4" s="16" t="s">
        <v>66</v>
      </c>
      <c r="O4" s="52"/>
    </row>
    <row r="5" spans="1:15" ht="25.5">
      <c r="A5" s="30">
        <v>1</v>
      </c>
      <c r="B5" s="22" t="s">
        <v>47</v>
      </c>
      <c r="C5" s="25" t="s">
        <v>37</v>
      </c>
      <c r="D5" s="16" t="s">
        <v>48</v>
      </c>
      <c r="E5" s="16" t="s">
        <v>54</v>
      </c>
      <c r="F5" s="16" t="s">
        <v>55</v>
      </c>
      <c r="G5" s="20" t="s">
        <v>59</v>
      </c>
      <c r="H5" s="23" t="s">
        <v>57</v>
      </c>
      <c r="I5" s="64"/>
      <c r="J5" s="65"/>
      <c r="K5" s="67"/>
      <c r="L5" s="64"/>
      <c r="M5" s="65"/>
      <c r="N5" s="16" t="s">
        <v>66</v>
      </c>
      <c r="O5" s="52"/>
    </row>
    <row r="6" spans="1:15" ht="24">
      <c r="A6" s="29" t="s">
        <v>65</v>
      </c>
      <c r="B6" s="31" t="s">
        <v>47</v>
      </c>
      <c r="C6" s="18" t="s">
        <v>38</v>
      </c>
      <c r="D6" s="19" t="s">
        <v>49</v>
      </c>
      <c r="E6" s="19" t="s">
        <v>60</v>
      </c>
      <c r="F6" s="19" t="s">
        <v>55</v>
      </c>
      <c r="G6" s="19" t="s">
        <v>56</v>
      </c>
      <c r="H6" s="19" t="s">
        <v>57</v>
      </c>
      <c r="I6" s="64"/>
      <c r="J6" s="65"/>
      <c r="K6" s="67"/>
      <c r="L6" s="64"/>
      <c r="M6" s="65"/>
      <c r="N6" s="17" t="s">
        <v>66</v>
      </c>
      <c r="O6" s="52"/>
    </row>
    <row r="7" spans="1:15" ht="24">
      <c r="A7" s="29" t="s">
        <v>65</v>
      </c>
      <c r="B7" s="31" t="s">
        <v>47</v>
      </c>
      <c r="C7" s="18" t="s">
        <v>39</v>
      </c>
      <c r="D7" s="19" t="s">
        <v>49</v>
      </c>
      <c r="E7" s="19" t="s">
        <v>60</v>
      </c>
      <c r="F7" s="19" t="s">
        <v>55</v>
      </c>
      <c r="G7" s="19" t="s">
        <v>58</v>
      </c>
      <c r="H7" s="19" t="s">
        <v>57</v>
      </c>
      <c r="I7" s="64"/>
      <c r="J7" s="65"/>
      <c r="K7" s="67"/>
      <c r="L7" s="64"/>
      <c r="M7" s="65"/>
      <c r="N7" s="17" t="s">
        <v>66</v>
      </c>
      <c r="O7" s="52"/>
    </row>
    <row r="8" spans="1:15" ht="24">
      <c r="A8" s="29" t="s">
        <v>65</v>
      </c>
      <c r="B8" s="19" t="s">
        <v>47</v>
      </c>
      <c r="C8" s="18" t="s">
        <v>40</v>
      </c>
      <c r="D8" s="19" t="s">
        <v>49</v>
      </c>
      <c r="E8" s="19" t="s">
        <v>60</v>
      </c>
      <c r="F8" s="19" t="s">
        <v>55</v>
      </c>
      <c r="G8" s="21" t="s">
        <v>59</v>
      </c>
      <c r="H8" s="19" t="s">
        <v>57</v>
      </c>
      <c r="I8" s="64"/>
      <c r="J8" s="65"/>
      <c r="K8" s="67"/>
      <c r="L8" s="64"/>
      <c r="M8" s="65"/>
      <c r="N8" s="17" t="s">
        <v>66</v>
      </c>
      <c r="O8" s="52"/>
    </row>
    <row r="9" spans="1:15" ht="36">
      <c r="A9" s="29" t="s">
        <v>65</v>
      </c>
      <c r="B9" s="19" t="s">
        <v>47</v>
      </c>
      <c r="C9" s="18" t="s">
        <v>41</v>
      </c>
      <c r="D9" s="19" t="s">
        <v>50</v>
      </c>
      <c r="E9" s="19" t="s">
        <v>61</v>
      </c>
      <c r="F9" s="19" t="s">
        <v>55</v>
      </c>
      <c r="G9" s="20" t="s">
        <v>58</v>
      </c>
      <c r="H9" s="19" t="s">
        <v>57</v>
      </c>
      <c r="I9" s="64"/>
      <c r="J9" s="65"/>
      <c r="K9" s="67"/>
      <c r="L9" s="64"/>
      <c r="M9" s="65"/>
      <c r="N9" s="17" t="s">
        <v>66</v>
      </c>
      <c r="O9" s="52"/>
    </row>
    <row r="10" spans="1:15" ht="36">
      <c r="A10" s="29" t="s">
        <v>65</v>
      </c>
      <c r="B10" s="19" t="s">
        <v>47</v>
      </c>
      <c r="C10" s="18" t="s">
        <v>42</v>
      </c>
      <c r="D10" s="19" t="s">
        <v>51</v>
      </c>
      <c r="E10" s="19" t="s">
        <v>61</v>
      </c>
      <c r="F10" s="19" t="s">
        <v>55</v>
      </c>
      <c r="G10" s="21" t="s">
        <v>59</v>
      </c>
      <c r="H10" s="19" t="s">
        <v>57</v>
      </c>
      <c r="I10" s="64"/>
      <c r="J10" s="65"/>
      <c r="K10" s="67"/>
      <c r="L10" s="64"/>
      <c r="M10" s="65"/>
      <c r="N10" s="17" t="s">
        <v>66</v>
      </c>
      <c r="O10" s="52"/>
    </row>
    <row r="11" spans="1:15" ht="36">
      <c r="A11" s="29" t="s">
        <v>65</v>
      </c>
      <c r="B11" s="19" t="s">
        <v>47</v>
      </c>
      <c r="C11" s="18" t="s">
        <v>43</v>
      </c>
      <c r="D11" s="19" t="s">
        <v>52</v>
      </c>
      <c r="E11" s="19" t="s">
        <v>62</v>
      </c>
      <c r="F11" s="19" t="s">
        <v>63</v>
      </c>
      <c r="G11" s="21" t="s">
        <v>58</v>
      </c>
      <c r="H11" s="19" t="s">
        <v>57</v>
      </c>
      <c r="I11" s="64"/>
      <c r="J11" s="65"/>
      <c r="K11" s="67"/>
      <c r="L11" s="64"/>
      <c r="M11" s="65"/>
      <c r="N11" s="17" t="s">
        <v>66</v>
      </c>
      <c r="O11" s="52"/>
    </row>
    <row r="12" spans="1:15" ht="36">
      <c r="A12" s="29" t="s">
        <v>65</v>
      </c>
      <c r="B12" s="19" t="s">
        <v>47</v>
      </c>
      <c r="C12" s="18" t="s">
        <v>44</v>
      </c>
      <c r="D12" s="19" t="s">
        <v>53</v>
      </c>
      <c r="E12" s="19" t="s">
        <v>64</v>
      </c>
      <c r="F12" s="19" t="s">
        <v>63</v>
      </c>
      <c r="G12" s="21" t="s">
        <v>56</v>
      </c>
      <c r="H12" s="19" t="s">
        <v>57</v>
      </c>
      <c r="I12" s="64"/>
      <c r="J12" s="65"/>
      <c r="K12" s="67"/>
      <c r="L12" s="64"/>
      <c r="M12" s="65"/>
      <c r="N12" s="17" t="s">
        <v>66</v>
      </c>
      <c r="O12" s="52"/>
    </row>
    <row r="13" spans="1:15" ht="36">
      <c r="A13" s="29" t="s">
        <v>65</v>
      </c>
      <c r="B13" s="19" t="s">
        <v>47</v>
      </c>
      <c r="C13" s="18" t="s">
        <v>45</v>
      </c>
      <c r="D13" s="19" t="s">
        <v>53</v>
      </c>
      <c r="E13" s="19" t="s">
        <v>64</v>
      </c>
      <c r="F13" s="19" t="s">
        <v>63</v>
      </c>
      <c r="G13" s="21" t="s">
        <v>58</v>
      </c>
      <c r="H13" s="19" t="s">
        <v>57</v>
      </c>
      <c r="I13" s="64"/>
      <c r="J13" s="65"/>
      <c r="K13" s="67"/>
      <c r="L13" s="64"/>
      <c r="M13" s="65"/>
      <c r="N13" s="17" t="s">
        <v>66</v>
      </c>
      <c r="O13" s="52"/>
    </row>
    <row r="14" spans="1:15" ht="36">
      <c r="A14" s="29" t="s">
        <v>65</v>
      </c>
      <c r="B14" s="19" t="s">
        <v>47</v>
      </c>
      <c r="C14" s="18" t="s">
        <v>46</v>
      </c>
      <c r="D14" s="19" t="s">
        <v>53</v>
      </c>
      <c r="E14" s="19" t="s">
        <v>64</v>
      </c>
      <c r="F14" s="19" t="s">
        <v>63</v>
      </c>
      <c r="G14" s="21" t="s">
        <v>59</v>
      </c>
      <c r="H14" s="19" t="s">
        <v>57</v>
      </c>
      <c r="I14" s="59"/>
      <c r="J14" s="61"/>
      <c r="K14" s="68"/>
      <c r="L14" s="59"/>
      <c r="M14" s="61"/>
      <c r="N14" s="17" t="s">
        <v>66</v>
      </c>
      <c r="O14" s="53"/>
    </row>
    <row r="15" spans="1:15" ht="25.5">
      <c r="A15" s="71">
        <v>2</v>
      </c>
      <c r="B15" s="22" t="s">
        <v>68</v>
      </c>
      <c r="C15" s="22" t="s">
        <v>67</v>
      </c>
      <c r="D15" s="16" t="s">
        <v>69</v>
      </c>
      <c r="E15" s="16" t="s">
        <v>70</v>
      </c>
      <c r="F15" s="16" t="s">
        <v>55</v>
      </c>
      <c r="G15" s="20" t="s">
        <v>56</v>
      </c>
      <c r="H15" s="23" t="s">
        <v>57</v>
      </c>
      <c r="I15" s="74">
        <v>39.3</v>
      </c>
      <c r="J15" s="54">
        <v>28.86</v>
      </c>
      <c r="K15" s="56"/>
      <c r="L15" s="58">
        <f aca="true" t="shared" si="0" ref="L15:L25">I15*K15</f>
        <v>0</v>
      </c>
      <c r="M15" s="60">
        <f aca="true" t="shared" si="1" ref="M15:M25">J15*K15</f>
        <v>0</v>
      </c>
      <c r="N15" s="17" t="s">
        <v>71</v>
      </c>
      <c r="O15" s="69">
        <v>2</v>
      </c>
    </row>
    <row r="16" spans="1:15" ht="25.5">
      <c r="A16" s="73"/>
      <c r="B16" s="22" t="s">
        <v>68</v>
      </c>
      <c r="C16" s="24" t="s">
        <v>73</v>
      </c>
      <c r="D16" s="16" t="s">
        <v>69</v>
      </c>
      <c r="E16" s="16" t="s">
        <v>70</v>
      </c>
      <c r="F16" s="16" t="s">
        <v>55</v>
      </c>
      <c r="G16" s="20" t="s">
        <v>58</v>
      </c>
      <c r="H16" s="23" t="s">
        <v>57</v>
      </c>
      <c r="I16" s="76"/>
      <c r="J16" s="55"/>
      <c r="K16" s="57"/>
      <c r="L16" s="59"/>
      <c r="M16" s="61"/>
      <c r="N16" s="17" t="s">
        <v>71</v>
      </c>
      <c r="O16" s="70"/>
    </row>
    <row r="17" spans="1:15" ht="38.25">
      <c r="A17" s="30">
        <v>3</v>
      </c>
      <c r="B17" s="22" t="s">
        <v>72</v>
      </c>
      <c r="C17" s="24" t="s">
        <v>74</v>
      </c>
      <c r="D17" s="16" t="s">
        <v>75</v>
      </c>
      <c r="E17" s="16" t="s">
        <v>54</v>
      </c>
      <c r="F17" s="16" t="s">
        <v>76</v>
      </c>
      <c r="G17" s="20" t="s">
        <v>77</v>
      </c>
      <c r="H17" s="23" t="s">
        <v>78</v>
      </c>
      <c r="I17" s="34">
        <v>45458</v>
      </c>
      <c r="J17" s="36">
        <v>45230.71</v>
      </c>
      <c r="K17" s="15"/>
      <c r="L17" s="35">
        <f t="shared" si="0"/>
        <v>0</v>
      </c>
      <c r="M17" s="37">
        <f t="shared" si="1"/>
        <v>0</v>
      </c>
      <c r="N17" s="17" t="s">
        <v>66</v>
      </c>
      <c r="O17" s="9">
        <v>1</v>
      </c>
    </row>
    <row r="18" spans="1:15" ht="24">
      <c r="A18" s="71">
        <v>4</v>
      </c>
      <c r="B18" s="16" t="s">
        <v>79</v>
      </c>
      <c r="C18" s="26" t="s">
        <v>80</v>
      </c>
      <c r="D18" s="16" t="s">
        <v>84</v>
      </c>
      <c r="E18" s="16" t="s">
        <v>85</v>
      </c>
      <c r="F18" s="16" t="s">
        <v>76</v>
      </c>
      <c r="G18" s="20" t="s">
        <v>58</v>
      </c>
      <c r="H18" s="23" t="s">
        <v>57</v>
      </c>
      <c r="I18" s="74">
        <v>44.6</v>
      </c>
      <c r="J18" s="54">
        <v>44.1</v>
      </c>
      <c r="K18" s="56"/>
      <c r="L18" s="58">
        <f t="shared" si="0"/>
        <v>0</v>
      </c>
      <c r="M18" s="60">
        <f t="shared" si="1"/>
        <v>0</v>
      </c>
      <c r="N18" s="17" t="s">
        <v>90</v>
      </c>
      <c r="O18" s="69">
        <v>1</v>
      </c>
    </row>
    <row r="19" spans="1:15" ht="36">
      <c r="A19" s="72"/>
      <c r="B19" s="16" t="s">
        <v>79</v>
      </c>
      <c r="C19" s="24" t="s">
        <v>81</v>
      </c>
      <c r="D19" s="16" t="s">
        <v>86</v>
      </c>
      <c r="E19" s="16" t="s">
        <v>54</v>
      </c>
      <c r="F19" s="16" t="s">
        <v>63</v>
      </c>
      <c r="G19" s="20" t="s">
        <v>87</v>
      </c>
      <c r="H19" s="23" t="s">
        <v>57</v>
      </c>
      <c r="I19" s="75"/>
      <c r="J19" s="77"/>
      <c r="K19" s="78"/>
      <c r="L19" s="64"/>
      <c r="M19" s="65"/>
      <c r="N19" s="17" t="s">
        <v>90</v>
      </c>
      <c r="O19" s="79"/>
    </row>
    <row r="20" spans="1:15" ht="24">
      <c r="A20" s="72"/>
      <c r="B20" s="16" t="s">
        <v>79</v>
      </c>
      <c r="C20" s="24" t="s">
        <v>82</v>
      </c>
      <c r="D20" s="16" t="s">
        <v>88</v>
      </c>
      <c r="E20" s="16" t="s">
        <v>64</v>
      </c>
      <c r="F20" s="16" t="s">
        <v>55</v>
      </c>
      <c r="G20" s="20" t="s">
        <v>58</v>
      </c>
      <c r="H20" s="23" t="s">
        <v>57</v>
      </c>
      <c r="I20" s="75"/>
      <c r="J20" s="77"/>
      <c r="K20" s="78"/>
      <c r="L20" s="64"/>
      <c r="M20" s="65"/>
      <c r="N20" s="17" t="s">
        <v>90</v>
      </c>
      <c r="O20" s="79"/>
    </row>
    <row r="21" spans="1:15" ht="36">
      <c r="A21" s="73"/>
      <c r="B21" s="16" t="s">
        <v>79</v>
      </c>
      <c r="C21" s="24" t="s">
        <v>83</v>
      </c>
      <c r="D21" s="16" t="s">
        <v>89</v>
      </c>
      <c r="E21" s="16" t="s">
        <v>61</v>
      </c>
      <c r="F21" s="16" t="s">
        <v>55</v>
      </c>
      <c r="G21" s="20" t="s">
        <v>58</v>
      </c>
      <c r="H21" s="23" t="s">
        <v>57</v>
      </c>
      <c r="I21" s="76"/>
      <c r="J21" s="55"/>
      <c r="K21" s="57"/>
      <c r="L21" s="59"/>
      <c r="M21" s="61"/>
      <c r="N21" s="17" t="s">
        <v>90</v>
      </c>
      <c r="O21" s="70"/>
    </row>
    <row r="22" spans="1:15" ht="38.25">
      <c r="A22" s="71">
        <v>5</v>
      </c>
      <c r="B22" s="22" t="s">
        <v>94</v>
      </c>
      <c r="C22" s="24" t="s">
        <v>96</v>
      </c>
      <c r="D22" s="16" t="s">
        <v>100</v>
      </c>
      <c r="E22" s="16" t="s">
        <v>64</v>
      </c>
      <c r="F22" s="16" t="s">
        <v>63</v>
      </c>
      <c r="G22" s="20" t="s">
        <v>58</v>
      </c>
      <c r="H22" s="23" t="s">
        <v>57</v>
      </c>
      <c r="I22" s="74">
        <v>68.9</v>
      </c>
      <c r="J22" s="54">
        <v>68.45</v>
      </c>
      <c r="K22" s="56"/>
      <c r="L22" s="58">
        <f t="shared" si="0"/>
        <v>0</v>
      </c>
      <c r="M22" s="60">
        <f t="shared" si="1"/>
        <v>0</v>
      </c>
      <c r="N22" s="17" t="s">
        <v>91</v>
      </c>
      <c r="O22" s="69">
        <v>2</v>
      </c>
    </row>
    <row r="23" spans="1:15" ht="38.25">
      <c r="A23" s="72"/>
      <c r="B23" s="22" t="s">
        <v>94</v>
      </c>
      <c r="C23" s="24" t="s">
        <v>97</v>
      </c>
      <c r="D23" s="27" t="s">
        <v>101</v>
      </c>
      <c r="E23" s="16" t="s">
        <v>64</v>
      </c>
      <c r="F23" s="16" t="s">
        <v>63</v>
      </c>
      <c r="G23" s="28" t="s">
        <v>59</v>
      </c>
      <c r="H23" s="23" t="s">
        <v>57</v>
      </c>
      <c r="I23" s="75"/>
      <c r="J23" s="77"/>
      <c r="K23" s="78"/>
      <c r="L23" s="64"/>
      <c r="M23" s="65"/>
      <c r="N23" s="17" t="s">
        <v>92</v>
      </c>
      <c r="O23" s="79"/>
    </row>
    <row r="24" spans="1:15" ht="38.25">
      <c r="A24" s="73"/>
      <c r="B24" s="22" t="s">
        <v>94</v>
      </c>
      <c r="C24" s="24" t="s">
        <v>98</v>
      </c>
      <c r="D24" s="27" t="s">
        <v>102</v>
      </c>
      <c r="E24" s="16" t="s">
        <v>61</v>
      </c>
      <c r="F24" s="16" t="s">
        <v>63</v>
      </c>
      <c r="G24" s="28" t="s">
        <v>103</v>
      </c>
      <c r="H24" s="23" t="s">
        <v>57</v>
      </c>
      <c r="I24" s="76"/>
      <c r="J24" s="55"/>
      <c r="K24" s="57"/>
      <c r="L24" s="59"/>
      <c r="M24" s="61"/>
      <c r="N24" s="17" t="s">
        <v>93</v>
      </c>
      <c r="O24" s="70"/>
    </row>
    <row r="25" spans="1:15" ht="36">
      <c r="A25" s="30">
        <v>6</v>
      </c>
      <c r="B25" s="16" t="s">
        <v>95</v>
      </c>
      <c r="C25" s="22" t="s">
        <v>99</v>
      </c>
      <c r="D25" s="16" t="s">
        <v>104</v>
      </c>
      <c r="E25" s="16" t="s">
        <v>105</v>
      </c>
      <c r="F25" s="16" t="s">
        <v>55</v>
      </c>
      <c r="G25" s="20" t="s">
        <v>106</v>
      </c>
      <c r="H25" s="23" t="s">
        <v>9</v>
      </c>
      <c r="I25" s="34">
        <v>69526.5</v>
      </c>
      <c r="J25" s="36">
        <v>69526.5</v>
      </c>
      <c r="K25" s="15"/>
      <c r="L25" s="35">
        <f t="shared" si="0"/>
        <v>0</v>
      </c>
      <c r="M25" s="37">
        <f t="shared" si="1"/>
        <v>0</v>
      </c>
      <c r="N25" s="17" t="s">
        <v>10</v>
      </c>
      <c r="O25" s="9">
        <v>1</v>
      </c>
    </row>
    <row r="26" spans="1:15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39"/>
      <c r="M26" s="39"/>
      <c r="N26" s="4"/>
      <c r="O26" s="4"/>
    </row>
    <row r="27" spans="1:15" ht="24.75" thickBot="1">
      <c r="A27" s="10"/>
      <c r="B27" s="5"/>
      <c r="C27" s="6"/>
      <c r="D27" s="7"/>
      <c r="E27" s="7"/>
      <c r="F27" s="10"/>
      <c r="G27" s="10"/>
      <c r="H27" s="10"/>
      <c r="I27" s="10"/>
      <c r="J27" s="10"/>
      <c r="K27" s="11"/>
      <c r="L27" s="38" t="s">
        <v>14</v>
      </c>
      <c r="M27" s="40" t="s">
        <v>16</v>
      </c>
      <c r="N27" s="41" t="s">
        <v>17</v>
      </c>
      <c r="O27" s="42"/>
    </row>
    <row r="28" spans="1:15" ht="39" thickBot="1">
      <c r="A28" s="4"/>
      <c r="B28" s="12" t="s">
        <v>18</v>
      </c>
      <c r="C28" s="8" t="s">
        <v>108</v>
      </c>
      <c r="D28" s="7"/>
      <c r="E28" s="12" t="s">
        <v>28</v>
      </c>
      <c r="F28" s="46" t="s">
        <v>116</v>
      </c>
      <c r="G28" s="7"/>
      <c r="H28" s="7"/>
      <c r="I28" s="7"/>
      <c r="J28" s="7"/>
      <c r="K28" s="7"/>
      <c r="L28" s="43">
        <f>SUBTOTAL(9,L3:L25)</f>
        <v>0</v>
      </c>
      <c r="M28" s="44">
        <f>SUBTOTAL(9,M3:M25)</f>
        <v>0</v>
      </c>
      <c r="N28" s="45">
        <f>M28*1.1</f>
        <v>0</v>
      </c>
      <c r="O28" s="4"/>
    </row>
    <row r="29" spans="1:15" ht="13.5" thickBot="1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80" t="s">
        <v>27</v>
      </c>
      <c r="M29" s="81"/>
      <c r="N29" s="82"/>
      <c r="O29" s="4"/>
    </row>
    <row r="30" spans="1:15" ht="26.25" thickBot="1">
      <c r="A30" s="4"/>
      <c r="B30" s="12" t="s">
        <v>19</v>
      </c>
      <c r="C30" s="13" t="s">
        <v>109</v>
      </c>
      <c r="D30" s="7"/>
      <c r="E30" s="12" t="s">
        <v>29</v>
      </c>
      <c r="F30" s="46" t="s">
        <v>117</v>
      </c>
      <c r="G30" s="7"/>
      <c r="H30" s="7"/>
      <c r="I30" s="7"/>
      <c r="J30" s="7"/>
      <c r="K30" s="7"/>
      <c r="L30" s="48">
        <f>L28/1000</f>
        <v>0</v>
      </c>
      <c r="M30" s="49">
        <f>M28/1000</f>
        <v>0</v>
      </c>
      <c r="N30" s="50">
        <f>N28/1000</f>
        <v>0</v>
      </c>
      <c r="O30" s="4"/>
    </row>
    <row r="31" spans="1:15" ht="12.7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  <c r="O31" s="4"/>
    </row>
    <row r="32" spans="1:15" ht="25.5">
      <c r="A32" s="4"/>
      <c r="B32" s="12" t="s">
        <v>21</v>
      </c>
      <c r="C32" s="13" t="s">
        <v>110</v>
      </c>
      <c r="D32" s="7"/>
      <c r="E32" s="12" t="s">
        <v>30</v>
      </c>
      <c r="F32" s="46" t="s">
        <v>117</v>
      </c>
      <c r="G32" s="7"/>
      <c r="H32" s="7"/>
      <c r="I32" s="7"/>
      <c r="J32" s="7"/>
      <c r="K32" s="7"/>
      <c r="L32" s="7"/>
      <c r="M32" s="7"/>
      <c r="N32" s="4"/>
      <c r="O32" s="4"/>
    </row>
    <row r="33" spans="1:15" ht="12.7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"/>
      <c r="O33" s="4"/>
    </row>
    <row r="34" spans="1:15" ht="25.5">
      <c r="A34" s="4"/>
      <c r="B34" s="12" t="s">
        <v>20</v>
      </c>
      <c r="C34" s="13" t="s">
        <v>111</v>
      </c>
      <c r="D34" s="7"/>
      <c r="E34" s="12" t="s">
        <v>32</v>
      </c>
      <c r="F34" s="46" t="s">
        <v>117</v>
      </c>
      <c r="G34" s="7"/>
      <c r="H34" s="7"/>
      <c r="I34" s="7"/>
      <c r="J34" s="7"/>
      <c r="K34" s="7"/>
      <c r="L34" s="12" t="s">
        <v>25</v>
      </c>
      <c r="M34" s="47">
        <f>SUBTOTAL(101,O3:O25)</f>
        <v>1.5</v>
      </c>
      <c r="N34" s="4"/>
      <c r="O34" s="4"/>
    </row>
    <row r="35" spans="1:15" ht="12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  <c r="O35" s="4"/>
    </row>
    <row r="36" spans="1:15" ht="25.5">
      <c r="A36" s="4"/>
      <c r="B36" s="12" t="s">
        <v>22</v>
      </c>
      <c r="C36" s="8" t="s">
        <v>112</v>
      </c>
      <c r="D36" s="7"/>
      <c r="E36" s="12" t="s">
        <v>31</v>
      </c>
      <c r="F36" s="46" t="s">
        <v>117</v>
      </c>
      <c r="G36" s="7"/>
      <c r="H36" s="7"/>
      <c r="I36" s="7"/>
      <c r="J36" s="7"/>
      <c r="K36" s="7"/>
      <c r="L36" s="12" t="s">
        <v>26</v>
      </c>
      <c r="M36" s="13" t="s">
        <v>115</v>
      </c>
      <c r="N36" s="4"/>
      <c r="O36" s="4"/>
    </row>
    <row r="37" spans="1:15" ht="12.7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/>
      <c r="O37" s="4"/>
    </row>
    <row r="38" spans="1:15" ht="25.5">
      <c r="A38" s="4"/>
      <c r="B38" s="12" t="s">
        <v>23</v>
      </c>
      <c r="C38" s="8" t="s">
        <v>107</v>
      </c>
      <c r="D38" s="7"/>
      <c r="E38" s="12" t="s">
        <v>33</v>
      </c>
      <c r="F38" s="46" t="s">
        <v>117</v>
      </c>
      <c r="G38" s="7"/>
      <c r="H38" s="7"/>
      <c r="I38" s="7"/>
      <c r="J38" s="7"/>
      <c r="K38" s="7"/>
      <c r="L38" s="7"/>
      <c r="M38" s="7"/>
      <c r="N38" s="4"/>
      <c r="O38" s="4"/>
    </row>
    <row r="39" spans="1:15" ht="12.7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  <c r="O39" s="4"/>
    </row>
    <row r="40" spans="1:15" ht="25.5">
      <c r="A40" s="4"/>
      <c r="B40" s="12" t="s">
        <v>24</v>
      </c>
      <c r="C40" s="14">
        <v>33600000</v>
      </c>
      <c r="D40" s="7"/>
      <c r="E40" s="12" t="s">
        <v>34</v>
      </c>
      <c r="F40" s="46" t="s">
        <v>117</v>
      </c>
      <c r="G40" s="7"/>
      <c r="H40" s="7"/>
      <c r="I40" s="7"/>
      <c r="J40" s="7"/>
      <c r="K40" s="7"/>
      <c r="L40" s="7"/>
      <c r="M40" s="7"/>
      <c r="N40" s="4"/>
      <c r="O40" s="4"/>
    </row>
    <row r="41" spans="1:15" ht="12.75">
      <c r="A41" s="4"/>
      <c r="B41" s="5"/>
      <c r="C41" s="6"/>
      <c r="D41" s="7"/>
      <c r="E41" s="7"/>
      <c r="F41" s="4"/>
      <c r="G41" s="7"/>
      <c r="H41" s="7"/>
      <c r="I41" s="7"/>
      <c r="J41" s="7"/>
      <c r="K41" s="7"/>
      <c r="L41" s="7"/>
      <c r="M41" s="7"/>
      <c r="N41" s="4"/>
      <c r="O41" s="4"/>
    </row>
    <row r="42" spans="1:15" ht="12.75">
      <c r="A42" s="4"/>
      <c r="B42" s="5"/>
      <c r="C42" s="6"/>
      <c r="D42" s="7"/>
      <c r="E42" s="7"/>
      <c r="F42" s="4"/>
      <c r="G42" s="7"/>
      <c r="H42" s="7"/>
      <c r="I42" s="7"/>
      <c r="J42" s="7"/>
      <c r="K42" s="7"/>
      <c r="L42" s="7"/>
      <c r="M42" s="7"/>
      <c r="N42" s="4"/>
      <c r="O42" s="4"/>
    </row>
    <row r="43" spans="1:15" ht="14.25">
      <c r="A43" s="4"/>
      <c r="B43" s="83" t="s">
        <v>118</v>
      </c>
      <c r="C43" s="6"/>
      <c r="D43" s="7"/>
      <c r="E43" s="7"/>
      <c r="F43" s="4"/>
      <c r="G43" s="7"/>
      <c r="H43" s="7"/>
      <c r="I43" s="7"/>
      <c r="J43" s="7"/>
      <c r="K43" s="7"/>
      <c r="L43" s="7"/>
      <c r="M43" s="7"/>
      <c r="N43" s="4"/>
      <c r="O43" s="4"/>
    </row>
    <row r="44" spans="1:15" ht="12.75">
      <c r="A44" s="4"/>
      <c r="B44" s="5"/>
      <c r="C44" s="6"/>
      <c r="D44" s="7"/>
      <c r="E44" s="7"/>
      <c r="F44" s="4"/>
      <c r="G44" s="7"/>
      <c r="H44" s="7"/>
      <c r="I44" s="7"/>
      <c r="J44" s="7"/>
      <c r="K44" s="7"/>
      <c r="L44" s="7"/>
      <c r="M44" s="7"/>
      <c r="N44" s="4"/>
      <c r="O44" s="4"/>
    </row>
  </sheetData>
  <sheetProtection/>
  <autoFilter ref="A2:O25"/>
  <mergeCells count="29">
    <mergeCell ref="I15:I16"/>
    <mergeCell ref="O22:O24"/>
    <mergeCell ref="L29:N29"/>
    <mergeCell ref="A22:A24"/>
    <mergeCell ref="I22:I24"/>
    <mergeCell ref="J22:J24"/>
    <mergeCell ref="K22:K24"/>
    <mergeCell ref="L22:L24"/>
    <mergeCell ref="M22:M24"/>
    <mergeCell ref="M3:M14"/>
    <mergeCell ref="O15:O16"/>
    <mergeCell ref="A18:A21"/>
    <mergeCell ref="I18:I21"/>
    <mergeCell ref="J18:J21"/>
    <mergeCell ref="K18:K21"/>
    <mergeCell ref="L18:L21"/>
    <mergeCell ref="M18:M21"/>
    <mergeCell ref="O18:O21"/>
    <mergeCell ref="A15:A16"/>
    <mergeCell ref="O3:O14"/>
    <mergeCell ref="J15:J16"/>
    <mergeCell ref="K15:K16"/>
    <mergeCell ref="L15:L16"/>
    <mergeCell ref="M15:M16"/>
    <mergeCell ref="A1:O1"/>
    <mergeCell ref="I3:I14"/>
    <mergeCell ref="J3:J14"/>
    <mergeCell ref="K3:K14"/>
    <mergeCell ref="L3:L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2015-09-29T06:55:49Z</dcterms:modified>
  <cp:category/>
  <cp:version/>
  <cp:contentType/>
  <cp:contentStatus/>
</cp:coreProperties>
</file>